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mc:AlternateContent xmlns:mc="http://schemas.openxmlformats.org/markup-compatibility/2006">
    <mc:Choice Requires="x15">
      <x15ac:absPath xmlns:x15ac="http://schemas.microsoft.com/office/spreadsheetml/2010/11/ac" url="D:\БЮДЖЕТ 2022-2024\ГОДОВЫЕ ОТЧЕТЫ\УЛЬЯНОВСКИЙ РАЙОН\Решение\"/>
    </mc:Choice>
  </mc:AlternateContent>
  <xr:revisionPtr revIDLastSave="0" documentId="13_ncr:1_{AA0211FF-29BB-41E4-85B3-2D899C9AA5DA}" xr6:coauthVersionLast="47" xr6:coauthVersionMax="47" xr10:uidLastSave="{00000000-0000-0000-0000-000000000000}"/>
  <bookViews>
    <workbookView xWindow="-108" yWindow="-108" windowWidth="23256" windowHeight="12576" xr2:uid="{00000000-000D-0000-FFFF-FFFF00000000}"/>
  </bookViews>
  <sheets>
    <sheet name="Доходы бюджета" sheetId="2" r:id="rId1"/>
  </sheets>
  <definedNames>
    <definedName name="_xlnm._FilterDatabase" localSheetId="0" hidden="1">'Доходы бюджета'!$A$12:$E$12</definedName>
    <definedName name="_xlnm.Print_Titles" localSheetId="0">'Доходы бюджета'!$8:$11</definedName>
    <definedName name="_xlnm.Print_Area" localSheetId="0">'Доходы бюджета'!$A$1:$D$289</definedName>
  </definedNames>
  <calcPr calcId="191029"/>
</workbook>
</file>

<file path=xl/calcChain.xml><?xml version="1.0" encoding="utf-8"?>
<calcChain xmlns="http://schemas.openxmlformats.org/spreadsheetml/2006/main">
  <c r="D267" i="2" l="1"/>
  <c r="D266" i="2" s="1"/>
  <c r="D279" i="2"/>
  <c r="D284" i="2"/>
  <c r="D236" i="2"/>
  <c r="D235" i="2" s="1"/>
  <c r="D251" i="2"/>
  <c r="D250" i="2" s="1"/>
  <c r="D232" i="2"/>
  <c r="D231" i="2" s="1"/>
  <c r="D214" i="2"/>
  <c r="D199" i="2"/>
  <c r="D198" i="2" s="1"/>
  <c r="D194" i="2"/>
  <c r="D189" i="2"/>
  <c r="D181" i="2"/>
  <c r="D169" i="2"/>
  <c r="D153" i="2"/>
  <c r="D142" i="2"/>
  <c r="D136" i="2"/>
  <c r="D134" i="2"/>
  <c r="D133" i="2" s="1"/>
  <c r="D113" i="2"/>
  <c r="D94" i="2"/>
  <c r="D93" i="2" s="1"/>
  <c r="D90" i="2"/>
  <c r="D89" i="2" s="1"/>
  <c r="D88" i="2" s="1"/>
  <c r="D85" i="2"/>
  <c r="D84" i="2" s="1"/>
  <c r="D69" i="2"/>
  <c r="D73" i="2"/>
  <c r="D62" i="2"/>
  <c r="D46" i="2"/>
  <c r="D38" i="2"/>
  <c r="D258" i="2"/>
  <c r="D257" i="2" s="1"/>
  <c r="D222" i="2"/>
  <c r="D210" i="2"/>
  <c r="D209" i="2" s="1"/>
  <c r="D208" i="2" s="1"/>
  <c r="D171" i="2"/>
  <c r="D162" i="2"/>
  <c r="D161" i="2" s="1"/>
  <c r="D160" i="2" s="1"/>
  <c r="D148" i="2"/>
  <c r="D157" i="2"/>
  <c r="D156" i="2" s="1"/>
  <c r="D129" i="2"/>
  <c r="D128" i="2" s="1"/>
  <c r="D80" i="2"/>
  <c r="D52" i="2"/>
  <c r="D276" i="2"/>
  <c r="D271" i="2"/>
  <c r="D262" i="2"/>
  <c r="D185" i="2"/>
  <c r="D173" i="2"/>
  <c r="D166" i="2"/>
  <c r="D126" i="2"/>
  <c r="D98" i="2"/>
  <c r="D97" i="2" s="1"/>
  <c r="D43" i="2"/>
  <c r="D17" i="2"/>
  <c r="D19" i="2"/>
  <c r="D24" i="2"/>
  <c r="D23" i="2" s="1"/>
  <c r="D22" i="2" s="1"/>
  <c r="D21" i="2" s="1"/>
  <c r="D34" i="2"/>
  <c r="D33" i="2" s="1"/>
  <c r="D32" i="2" s="1"/>
  <c r="D50" i="2"/>
  <c r="D57" i="2"/>
  <c r="D56" i="2" s="1"/>
  <c r="D77" i="2"/>
  <c r="D76" i="2" s="1"/>
  <c r="D104" i="2"/>
  <c r="D103" i="2" s="1"/>
  <c r="D106" i="2"/>
  <c r="D110" i="2"/>
  <c r="D109" i="2" s="1"/>
  <c r="D116" i="2"/>
  <c r="D115" i="2" s="1"/>
  <c r="D120" i="2"/>
  <c r="D119" i="2" s="1"/>
  <c r="D124" i="2"/>
  <c r="D179" i="2"/>
  <c r="D178" i="2" s="1"/>
  <c r="D206" i="2"/>
  <c r="D205" i="2" s="1"/>
  <c r="D204" i="2" s="1"/>
  <c r="D229" i="2"/>
  <c r="D228" i="2" s="1"/>
  <c r="D227" i="2" s="1"/>
  <c r="D226" i="2" s="1"/>
  <c r="D256" i="2" l="1"/>
  <c r="D255" i="2" s="1"/>
  <c r="D254" i="2" s="1"/>
  <c r="D184" i="2"/>
  <c r="D183" i="2" s="1"/>
  <c r="D177" i="2"/>
  <c r="D176" i="2" s="1"/>
  <c r="D132" i="2"/>
  <c r="D131" i="2" s="1"/>
  <c r="D112" i="2"/>
  <c r="D55" i="2"/>
  <c r="D68" i="2"/>
  <c r="D265" i="2"/>
  <c r="D264" i="2" s="1"/>
  <c r="D203" i="2"/>
  <c r="D37" i="2"/>
  <c r="D31" i="2" s="1"/>
  <c r="D16" i="2"/>
  <c r="D15" i="2" s="1"/>
  <c r="D14" i="2" s="1"/>
  <c r="D13" i="2" s="1"/>
  <c r="D123" i="2"/>
  <c r="D118" i="2" s="1"/>
  <c r="D108" i="2"/>
  <c r="D234" i="2"/>
  <c r="D225" i="2" s="1"/>
  <c r="D213" i="2"/>
  <c r="D212" i="2" s="1"/>
  <c r="D165" i="2"/>
  <c r="D164" i="2" s="1"/>
  <c r="D159" i="2" s="1"/>
  <c r="D83" i="2"/>
  <c r="D102" i="2"/>
  <c r="D12" i="2" l="1"/>
  <c r="D175" i="2"/>
  <c r="D54" i="2"/>
  <c r="D30" i="2" s="1"/>
  <c r="D29" i="2" s="1"/>
  <c r="D101" i="2"/>
  <c r="D100" i="2" s="1"/>
  <c r="D202" i="2"/>
</calcChain>
</file>

<file path=xl/sharedStrings.xml><?xml version="1.0" encoding="utf-8"?>
<sst xmlns="http://schemas.openxmlformats.org/spreadsheetml/2006/main" count="815" uniqueCount="438">
  <si>
    <t>Субсидии бюджетам муниципальных районов на реализацию мероприятий подпрограммы "Совершенствование и развитие сети автомобильных дорог Калужской области"</t>
  </si>
  <si>
    <t>20229999050276150</t>
  </si>
  <si>
    <t>20230000000000150</t>
  </si>
  <si>
    <t>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t>
  </si>
  <si>
    <t>20230024050314150</t>
  </si>
  <si>
    <t>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отлову и содержанию безнадзорных животных</t>
  </si>
  <si>
    <t>20230024050384150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</si>
  <si>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</si>
  <si>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20235120050000150</t>
  </si>
  <si>
    <t>Субвенции бюджетам муниципальных районов на государственную регистрацию актов гражданского состояния</t>
  </si>
  <si>
    <t>20235930050000150</t>
  </si>
  <si>
    <t>20240000000000150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</si>
  <si>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по формированию, исполнению бюджета поселения и контролю за исполнением данного бюджета</t>
  </si>
  <si>
    <t>20240014050801150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</si>
  <si>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по обеспечепнию условий для развития на территории поселения физической культуры и массового спорта</t>
  </si>
  <si>
    <t>20240014050814150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</si>
  <si>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по организации и осуществлению мероприятий по работе с детьми и молодежью</t>
  </si>
  <si>
    <t>20240014050830150</t>
  </si>
  <si>
    <t>Финансовый отдел администрации муниципального района "Ульяновский район"</t>
  </si>
  <si>
    <t>341</t>
  </si>
  <si>
    <t>Дотации бюджетам бюджетной системы Российской Федерации</t>
  </si>
  <si>
    <t>20210000000000000</t>
  </si>
  <si>
    <t>Дотации юджетам муниципальных районов на выравнивание бюджетной обеспеченности</t>
  </si>
  <si>
    <t>20215001050000150</t>
  </si>
  <si>
    <t>Субсидии бюджетам муниципальных районов на обеспечение финансовой устойчивости муниицпальных образований Калужской области</t>
  </si>
  <si>
    <t>20229999050266150</t>
  </si>
  <si>
    <t>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t>
  </si>
  <si>
    <t>20230024050315150</t>
  </si>
  <si>
    <t>Отдел образования администрации муниципального района "Ульяновский район"</t>
  </si>
  <si>
    <t>342</t>
  </si>
  <si>
    <t>Прочие доходы от оказания платных услуг (работ) получателями средств бюджетов муниципальных районов</t>
  </si>
  <si>
    <t>11301995050000130</t>
  </si>
  <si>
    <t>Субсидии бюджетам муниципальных районов на организацию отдыха и оздоровление детей</t>
  </si>
  <si>
    <t>20229999050248150</t>
  </si>
  <si>
    <t>Субвенция бюджетам муниципальных районов  на получение общедоступного и бесплатного дошкольного, начального общего, основного общего, средснего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общеобразовательную деятельность по имеющим государственную аккредитацию основным общеобразовательным программам</t>
  </si>
  <si>
    <t>20230024050318150</t>
  </si>
  <si>
    <t>НАЛОГИ НА СОВОКУПНЫЙ ДОХОД</t>
  </si>
  <si>
    <t>Налог, взимаемый в связи с применением упрощенной системы налогообложения</t>
  </si>
  <si>
    <t>10501000000000110</t>
  </si>
  <si>
    <t xml:space="preserve"> доходов районного бюджета</t>
  </si>
  <si>
    <t>Налог, взимаемый с налогоплательщиков, выбравших в качестве объекта налогообложения доходы</t>
  </si>
  <si>
    <t>10501010010000110</t>
  </si>
  <si>
    <t>Налог, взимаемый с налогоплательщиков, выбравших в качестве объекта налогообложения доходы(пени по соответствующему платежу)</t>
  </si>
  <si>
    <t>Налог, взимаемый с налогоплательщиков, выбравших в качестве объекта налогообложения доходы, уменьшенные на величину расходов</t>
  </si>
  <si>
    <t xml:space="preserve"> 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</si>
  <si>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10501011010000110</t>
  </si>
  <si>
    <t>10501020010000110</t>
  </si>
  <si>
    <t>Единый сельскохозяйственный налог</t>
  </si>
  <si>
    <t>10503000010000110</t>
  </si>
  <si>
    <t>10503010010000110</t>
  </si>
  <si>
    <t>Единый сельскохозяйственный налог (пени по соответствующему платежу)</t>
  </si>
  <si>
    <t>10503010011000110</t>
  </si>
  <si>
    <t>10503010012100110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</si>
  <si>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</si>
  <si>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</si>
  <si>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</si>
  <si>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t>
  </si>
  <si>
    <t>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</si>
  <si>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</si>
  <si>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</si>
  <si>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</si>
  <si>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11302060000000130</t>
  </si>
  <si>
    <t>ДОХОДЫ ОТ ПРОДАЖИ МАТЕРИАЛЬНЫХ И НЕМАТЕРИАЛЬНЫХ АКТИВОВ</t>
  </si>
  <si>
    <t>11400000000000000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</si>
  <si>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</si>
  <si>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</si>
  <si>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</si>
  <si>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10102020012100110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</si>
  <si>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</si>
  <si>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</si>
  <si>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</si>
  <si>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</si>
  <si>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</si>
  <si>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10102030012100110</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</si>
  <si>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</si>
  <si>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</si>
  <si>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10102040011000110</t>
  </si>
  <si>
    <t>НАЛОГИ НА ИМУЩЕСТВО</t>
  </si>
  <si>
    <t>10600000000000000</t>
  </si>
  <si>
    <t>Налог на имущество организаций</t>
  </si>
  <si>
    <t>10602000020000110</t>
  </si>
  <si>
    <t>Налог на имущество организаций по имуществу, не входящему в Единую систему газоснабжения</t>
  </si>
  <si>
    <t>10602010020000110</t>
  </si>
  <si>
    <t>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</si>
  <si>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10602010021000110</t>
  </si>
  <si>
    <t>Налог на имущество организаций по имуществу, не входящему в Единую систему газоснабжения (пени по соответствующему платежу)</t>
  </si>
  <si>
    <t>10602010022100110</t>
  </si>
  <si>
    <t>Федеральная служба по надзору в сфере природопользования</t>
  </si>
  <si>
    <t>Федеральное казначейство</t>
  </si>
  <si>
    <t>Федеральная налоговая служба</t>
  </si>
  <si>
    <t>ДОХОДЫ - ВСЕГО</t>
  </si>
  <si>
    <t>4</t>
  </si>
  <si>
    <t xml:space="preserve">Плата за выбросы загрязняющих веществ в атмосферный воздух стационарными объектами </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</si>
  <si>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</si>
  <si>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Администрация муниципального района "Ульяновский район"</t>
  </si>
  <si>
    <t>ДОХОДЫ ОТ ИСПОЛЬЗОВАНИЯ ИМУЩЕСТВА, НАХОДЯЩЕГОСЯ В ГОСУДАРСТВЕННОЙ И МУНИИЦПАЛЬНОЙ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</si>
  <si>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муниицпальных унитарных предприятий, в том числе казенных)</t>
  </si>
  <si>
    <t>340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</si>
  <si>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</si>
  <si>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</si>
  <si>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</si>
  <si>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11105013050000120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</si>
  <si>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</si>
  <si>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</si>
  <si>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11105035050000120</t>
  </si>
  <si>
    <t>Доходы, поступающие в порядке возмещения расходов, понесенных в свзяи с эксплуатацией имущества</t>
  </si>
  <si>
    <t>Доходы, поступающие в порядке возмещения расходов, понесенных в связи с эксплуатацией имущества муниципальных районов</t>
  </si>
  <si>
    <t>11302065050000130</t>
  </si>
  <si>
    <t>11406000000000000</t>
  </si>
  <si>
    <t>Доходы от продажи земельных участков, государственная собственность на которые не разграничена</t>
  </si>
  <si>
    <t>11406010000000000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</si>
  <si>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муниицпальных районов</t>
  </si>
  <si>
    <t>11406013050000430</t>
  </si>
  <si>
    <t>182</t>
  </si>
  <si>
    <t>НАЛОГИ НА ПРИБЫЛЬ, ДОХОДЫ</t>
  </si>
  <si>
    <t>10100000000000000</t>
  </si>
  <si>
    <t>Налог на прибыль организаций</t>
  </si>
  <si>
    <t>10101000000000110</t>
  </si>
  <si>
    <t>Налог на прибыль организаций, зачисляемый в бюджеты бюджетной системы Российской Федерации по соответствующим ставкам</t>
  </si>
  <si>
    <t>10101010000000110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</si>
  <si>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</si>
  <si>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10101012020000110</t>
  </si>
  <si>
    <t>Налог на прибыль организаций,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</si>
  <si>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10101012021000110</t>
  </si>
  <si>
    <t>Налог на прибыль организаций, зачисляемый в бюджеты субъектов Российской Федерации (пени по соответствующему платежу)</t>
  </si>
  <si>
    <t>10101012022100110</t>
  </si>
  <si>
    <t>Налог на доходы физических лиц</t>
  </si>
  <si>
    <t>10102000010000110</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</si>
  <si>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</si>
  <si>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</si>
  <si>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</si>
  <si>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</si>
  <si>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</si>
  <si>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</si>
  <si>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</si>
  <si>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</si>
  <si>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10102020010000110</t>
  </si>
  <si>
    <t>112010100160000120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</si>
  <si>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</si>
  <si>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</si>
  <si>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t>
  </si>
  <si>
    <t>20230024050335150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</si>
  <si>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</si>
  <si>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20230029050000150</t>
  </si>
  <si>
    <t>Отдел культуры администрации муниципального района "Ульяновский район"</t>
  </si>
  <si>
    <t>343</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</si>
  <si>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по созданию условий для организации досуга и обеспечения жителей поселения услугами организаций культуры</t>
  </si>
  <si>
    <t>Отдел социальной защиты населения администрации муниципального района "Ульяновский район"</t>
  </si>
  <si>
    <t>344</t>
  </si>
  <si>
    <t>Прочие доходы от компенсации затрат государства бюджетов муниципальных районов</t>
  </si>
  <si>
    <t>11302995050000130</t>
  </si>
  <si>
    <t>Субвенции бюджетам муниципальных районов на предоставление гражданам субсидий на оплату жилого помещения и коммунальных услуг</t>
  </si>
  <si>
    <t>20230022050000150</t>
  </si>
  <si>
    <t>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t>
  </si>
  <si>
    <t>20230024050333150</t>
  </si>
  <si>
    <t>20230024050341150</t>
  </si>
  <si>
    <t>Субвенции бюджетам муниципальных районов на выполнение передаваемых полномочий субъектов Российской Федерации в части оказания социальной помощи отдельным категориям граждан, находящимся в трудной жизненной ситуации</t>
  </si>
  <si>
    <t>20230024050343150</t>
  </si>
  <si>
    <t>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 пособий и компенсаций отдельным категориям граждан области в соответствии с региональным законодательством</t>
  </si>
  <si>
    <t>20230024050345150</t>
  </si>
  <si>
    <t>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</si>
  <si>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20235084050000150</t>
  </si>
  <si>
    <t>Субвенции бюджетам муниципальных районов на осуществление переданных полномочий Российской Федерации по осуществлению ежегодной денежной выплаты лицам награжденным нагрудным знаком "Почетный донор России"</t>
  </si>
  <si>
    <t>20235220050000150</t>
  </si>
  <si>
    <t>Субвенции бюджетам муниципальных районов на оплату жилищно-коммунальных услуг отдельным категориям граждан</t>
  </si>
  <si>
    <t>20235250050000150</t>
  </si>
  <si>
    <t>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t>
  </si>
  <si>
    <t>20235462050000150</t>
  </si>
  <si>
    <t>Субвенции бюджетам муниципальных районов на осуществление ежемесячной выплаты в связи с рождением (усыновлением) первого ребенка</t>
  </si>
  <si>
    <t>20235573050000150</t>
  </si>
  <si>
    <t>ВОЗВРАТ ОСТАТКОВ СУБСИДИИ, СУБВЕНЦИИ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</si>
  <si>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</si>
  <si>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21900000050000150</t>
  </si>
  <si>
    <t>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муниципальных районов</t>
  </si>
  <si>
    <t>21935137050000150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</si>
  <si>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</si>
  <si>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11105000000000120</t>
  </si>
  <si>
    <t>11105030000000120</t>
  </si>
  <si>
    <t>(рублей)</t>
  </si>
  <si>
    <t xml:space="preserve"> Наименование показателя</t>
  </si>
  <si>
    <t>Код бюджетной классификации</t>
  </si>
  <si>
    <t>Кассовое исполнение</t>
  </si>
  <si>
    <t>администратора поступлений</t>
  </si>
  <si>
    <t>048</t>
  </si>
  <si>
    <t>НАЛОГОВЫЕ И НЕНАЛОГОВЫЕ ДОХОДЫ</t>
  </si>
  <si>
    <t>10000000000000000</t>
  </si>
  <si>
    <t>ПЛАТЕЖИ ПРИ ПОЛЬЗОВАНИИ ПРИРОДНЫМИ РЕСУРСАМИ</t>
  </si>
  <si>
    <t>11200000000000000</t>
  </si>
  <si>
    <t>Плата за негативное воздействие на окружающую среду</t>
  </si>
  <si>
    <t>11201000010000120</t>
  </si>
  <si>
    <t>11201010010000120</t>
  </si>
  <si>
    <t>Плата за размещение отходов производства и потребления</t>
  </si>
  <si>
    <t>11201040010000120</t>
  </si>
  <si>
    <t>11201041016000120</t>
  </si>
  <si>
    <t>ШТРАФЫ, САНКЦИИ, ВОЗМЕЩЕНИЕ УЩЕРБА</t>
  </si>
  <si>
    <t>11600000000000000</t>
  </si>
  <si>
    <t>ГОСУДАРСТВЕННАЯ ПОШЛИНА</t>
  </si>
  <si>
    <t>10800000000000000</t>
  </si>
  <si>
    <t>11100000000000000</t>
  </si>
  <si>
    <t>ДОХОДЫ ОТ ОКАЗАНИЯ ПЛАТНЫХ УСЛУГ (РАБОТ) И КОМПЕНСАЦИИ ЗАТРАТ ГОСУДАРСТВА</t>
  </si>
  <si>
    <t>11300000000000000</t>
  </si>
  <si>
    <t>Доходы от компенсации затрат государства</t>
  </si>
  <si>
    <t>11302000000000130</t>
  </si>
  <si>
    <t>Прочие доходы от компенсации затрат государства</t>
  </si>
  <si>
    <t>11302990000000130</t>
  </si>
  <si>
    <t>БЕЗВОЗМЕЗДНЫЕ ПОСТУПЛЕНИЯ</t>
  </si>
  <si>
    <t>20000000000000000</t>
  </si>
  <si>
    <t>БЕЗВОЗМЕЗДНЫЕ ПОСТУПЛЕНИЯ ОТ ДРУГИХ БЮДЖЕТОВ БЮДЖЕТНОЙ СИСТЕМЫ РОССИЙСКОЙ ФЕДЕРАЦИИ</t>
  </si>
  <si>
    <t>20200000000000000</t>
  </si>
  <si>
    <t>Субвенции бюджетам бюджетной системы Российской Федерации</t>
  </si>
  <si>
    <t>Доходы от продажи земельных участков, находящихся в государственной и муниципальной собственности</t>
  </si>
  <si>
    <t>20220000000000150</t>
  </si>
  <si>
    <t>Субсидии бюджетам муниципальных районов на реализацию мероприятий по обеспечению жильем молодых семей</t>
  </si>
  <si>
    <t>20225497050000150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</si>
  <si>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</si>
  <si>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</si>
  <si>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</si>
  <si>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оказания платных услуг (работ)</t>
  </si>
  <si>
    <t>11301000000000130</t>
  </si>
  <si>
    <t>Прочие доходы от оказания платных услуг (работ)</t>
  </si>
  <si>
    <t>11301990000000130</t>
  </si>
  <si>
    <t>Субсидии бюджетам бюджетной системы Российской Федерации (межбюджетные субсидии)</t>
  </si>
  <si>
    <t>Иные межбюджетные трансферты</t>
  </si>
  <si>
    <t>21900000000000000</t>
  </si>
  <si>
    <t>100</t>
  </si>
  <si>
    <t>НАЛОГИ НА ТОВАРЫ (РАБОТЫ, УСЛУГИ), РЕАЛИЗУЕМЫЕ НА ТЕРРИТОРИИ РОССИЙСКОЙ ФЕДЕРАЦИИ</t>
  </si>
  <si>
    <t>10300000000000000</t>
  </si>
  <si>
    <t>Акцизы по подакцизным товарам (продукции), производимым на территории Российской Федерации</t>
  </si>
  <si>
    <t>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</si>
  <si>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</si>
  <si>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10302231010000110</t>
  </si>
  <si>
    <t>10302241010000110</t>
  </si>
  <si>
    <t>10302251010000110</t>
  </si>
  <si>
    <t>10302261010000110</t>
  </si>
  <si>
    <t>10501011011000110</t>
  </si>
  <si>
    <t>10501011012100110</t>
  </si>
  <si>
    <t>10501011013000110</t>
  </si>
  <si>
    <t>10501021011000110</t>
  </si>
  <si>
    <t>10501021012100110</t>
  </si>
  <si>
    <t>Налог, взимаемый с налогоплательщиков, выбравших в качестве объекта налогообложения доходы, уменьшенные на величину расходов (пени по соответствующему платежу)</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</si>
  <si>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</si>
  <si>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 xml:space="preserve">Налог, взимаемый в связи с применением патентной системы налогообложения, зачисляемый в бюджеты муниципальных районов </t>
  </si>
  <si>
    <t>10504020020000110</t>
  </si>
  <si>
    <t>10504020021000110</t>
  </si>
  <si>
    <t>10500000000000000</t>
  </si>
  <si>
    <t>11610129010000140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</si>
  <si>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</si>
  <si>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Денежные взыскания, налагаемые в возмещение ущерба, причиненного в результате незаконного или нецелевого использования бюджетных средств (в части федерального бюджета)</t>
  </si>
  <si>
    <t>11610100010000 140</t>
  </si>
  <si>
    <t>Прочие доходы от компенсации затрат бюджетов муниципальных районов</t>
  </si>
  <si>
    <t>11601104010000140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</si>
  <si>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выявленные должностными лицами органов муниципального контроля</t>
  </si>
  <si>
    <t>11607010050000140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</si>
  <si>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</si>
  <si>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11607090050000140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</si>
  <si>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</si>
  <si>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</si>
  <si>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11607090000000140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</si>
  <si>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</si>
  <si>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11607010000000140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</si>
  <si>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</si>
  <si>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11601100010000140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</si>
  <si>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</si>
  <si>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11607000000000140</t>
  </si>
  <si>
    <t>Административные штрафы, установленные Кодексом Российской Федерации об административных правонарушениях</t>
  </si>
  <si>
    <t>11601000010000140</t>
  </si>
  <si>
    <t>Прочие дотации бюджетам муниципальных районов</t>
  </si>
  <si>
    <t>20219999050000150</t>
  </si>
  <si>
    <t>Прочие дотации на стимулирование руководителей исполнительно-распорядительных органов муниципальных образований области</t>
  </si>
  <si>
    <t>20219999050165150</t>
  </si>
  <si>
    <t>Субсидии бюджетам муниципальных районов на проведение комплексных кадастровых работ</t>
  </si>
  <si>
    <t>20225511050000150</t>
  </si>
  <si>
    <t>Прочие межбюджетные трансферты передаваемые бюджетам муниципальных районов на обеспечение расходных обязательств муниципальных образований Калужской области</t>
  </si>
  <si>
    <t>20249999050444150</t>
  </si>
  <si>
    <t>Прочие дотации бюджетам муниципальных районов за достижение показателей деятельности органов исполнительной власти субъектов Российской Федерации</t>
  </si>
  <si>
    <t>20219999050167150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</si>
  <si>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</si>
  <si>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20225304050000150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</si>
  <si>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</si>
  <si>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20245303050000150</t>
  </si>
  <si>
    <t>Субсидии бюджетам муниципальных районов на обустройство и восстановление воинских захоронений, находящихся в государственной собственности</t>
  </si>
  <si>
    <t>20225299050000150</t>
  </si>
  <si>
    <t>20225519050000150</t>
  </si>
  <si>
    <t>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(за счет средств областного бюджета)</t>
  </si>
  <si>
    <t>Субвенции бюджетам муниципальных районов на выполнение передаваемых  полномочий субъектов Российской Федерации в части обеспечения социальных выплат, пособий, компенсации детям, семьям с детьми</t>
  </si>
  <si>
    <t>20230024050342150</t>
  </si>
  <si>
    <t>Субвпенции бюджетам муниципальных районов на осуществление ежемесячных выплат на детей в возрасте от трех до семи лет включительно</t>
  </si>
  <si>
    <t>20235302050000150</t>
  </si>
  <si>
    <t>730</t>
  </si>
  <si>
    <t>Администрация Губернатора Калужской области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</si>
  <si>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</si>
  <si>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</si>
  <si>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</si>
  <si>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11601053010000140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</si>
  <si>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</si>
  <si>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11601053010035140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</si>
  <si>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</si>
  <si>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</si>
  <si>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</si>
  <si>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Служба по организационному обеспечению деятельности мировых судей Калужской области</t>
  </si>
  <si>
    <t>765</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</si>
  <si>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</si>
  <si>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11601060010000140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</si>
  <si>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</si>
  <si>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11601150010000140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</si>
  <si>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</si>
  <si>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11601190010000140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</si>
  <si>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</si>
  <si>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10102080010000110</t>
  </si>
  <si>
    <t>Налог на доходы физических лиц части суммы налога, превышающей 650 000 рублей, относящейся к части налоговой базы, превышающей 5 000 000 рублей</t>
  </si>
  <si>
    <t>10102080011000110</t>
  </si>
  <si>
    <t>Налог, взимаемый с налогоплательщиков, выбравших в качестве объекта налогообложения доходы ( за налоговые периоды, истекшие до 1 января 2011 года) (пени по соответствующему платежу)</t>
  </si>
  <si>
    <t>105010120121000110</t>
  </si>
  <si>
    <t>10501022012100110</t>
  </si>
  <si>
    <t>Налог, взимаемый с налогоплательщиков, выбравших в качестве объекта налогообложения доходы, уменьшенные на величину расходов ( за налоговые периоды, истекшие до 1 января 2011 года) (пени по соответствующему платежу)</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</si>
  <si>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</si>
  <si>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10504020022100110</t>
  </si>
  <si>
    <t>10803010011050110</t>
  </si>
  <si>
    <t>10803010011060110</t>
  </si>
  <si>
    <t>ПРОЧИЕ НЕНАЛОГОВЫЕ ДОХОДЫ</t>
  </si>
  <si>
    <t>Невыясненные поступления</t>
  </si>
  <si>
    <t>Невыясненые поступления, зачисляемые в бюджеты муниципальных районов</t>
  </si>
  <si>
    <t>11700000000000000</t>
  </si>
  <si>
    <t>11701000000000180</t>
  </si>
  <si>
    <t>11701050050000180</t>
  </si>
  <si>
    <t>20229999050331150</t>
  </si>
  <si>
    <t>20240014050812150</t>
  </si>
  <si>
    <t>Прочие безвозмездные поступления в бюджеты муниципальных районов</t>
  </si>
  <si>
    <t>20705030050000150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</si>
  <si>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</si>
  <si>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судьями,комиссиями по делам несовершеннолетних и защите их прав</t>
  </si>
  <si>
    <t>11601203019000140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</si>
  <si>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</si>
  <si>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11601053010059140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</si>
  <si>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</si>
  <si>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11601063010101140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</si>
  <si>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</si>
  <si>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</si>
  <si>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11601173019000140</t>
  </si>
  <si>
    <t>11601193010005140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</si>
  <si>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организации,уполномоченный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</si>
  <si>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11601193010007140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</si>
  <si>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</si>
  <si>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11601193010013140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</si>
  <si>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</si>
  <si>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11601203010008140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</si>
  <si>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ношения,коллекционирования,экспонирования,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изделей,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</si>
  <si>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t>
  </si>
  <si>
    <t>Приложение № 1 к Решению                                               Районного Собрания представителей                                                                    МР "Ульяновский район" 
от  _____2023 года № ___</t>
  </si>
  <si>
    <t xml:space="preserve">Исполнение доходов бюджета муниципального района "Ульяновский район" за  2022 год 
по кодам классификации доходов бюджетов                                                                                                </t>
  </si>
  <si>
    <t>10102010014000110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</si>
  <si>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</si>
  <si>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</si>
  <si>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10102030013000110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</si>
  <si>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</si>
  <si>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10501021014000110</t>
  </si>
  <si>
    <t>Минимальный налог, зачисляемый в бюджеты субъектов Российской Федерации (за налоговые периоды, истекшие до 1 января 2016 года) (пени по соответствующему платежу)</t>
  </si>
  <si>
    <t>1050150012100110</t>
  </si>
  <si>
    <t>Единый налог на вмененный доход для отдельных видов деятельности</t>
  </si>
  <si>
    <t>10502000020000110</t>
  </si>
  <si>
    <t>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</si>
  <si>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</si>
  <si>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10502010021000110</t>
  </si>
  <si>
    <t>Единый налог на вмененный доход для отдельных видов деятельности (пени по соответствующему платежу)</t>
  </si>
  <si>
    <t>10502010022100110</t>
  </si>
  <si>
    <t>10502010023000110</t>
  </si>
  <si>
    <t>Единый налог на вмененный доход для отдельных видов деятельности (за налоговые периоды, истекшие до 1 января 2011 года)</t>
  </si>
  <si>
    <t>10502020020000110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</si>
  <si>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</si>
  <si>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10502020022100110</t>
  </si>
  <si>
    <t>ЗАДОЛЖЕННОСТЬ И ПЕРЕРАСЧЕТЫ ПО ОТМЕНЕННЫМ НАЛОГАМ, СБОРАМ И ИНЫМ ОБЯЗАТЕЛЬНЫМ ПЛАТЕЖАМ</t>
  </si>
  <si>
    <t>10900000000000000</t>
  </si>
  <si>
    <t>Прочие налоги и сборы (по отмененным местным налогам и сборам)</t>
  </si>
  <si>
    <t>10907000000000000</t>
  </si>
  <si>
    <t>Прочие налоги и сборы , мобилизуемые на территориях муниципальных районов</t>
  </si>
  <si>
    <t>10907053051000110</t>
  </si>
  <si>
    <t>Прочие налоги и сборы , мобилизуемые на территориях муниципальных районов (пени по соответствующему платежу)</t>
  </si>
  <si>
    <t>10907053052100110</t>
  </si>
  <si>
    <t>Доходы от реализации имущества, находящегося в государственной и муниицпальной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</si>
  <si>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11402000000000000</t>
  </si>
  <si>
    <t>Доходы от реализации имущества, находящегося в государственной и муниицпальной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 в чати реализации основных средств по указанному имуществу</t>
  </si>
  <si>
    <t>11402053050000410</t>
  </si>
  <si>
    <t>11602020020000140</t>
  </si>
  <si>
    <t>Административные штрафы, установленные законами субъектов Российской Федерации об административных правонарушениях, на нарушение муниципальных правовых актов</t>
  </si>
  <si>
    <t>Субсидии бюджетам муниципальных районов на выполнение кадастровых работ по устранению реестровых ошибок, выявленных при внесении в сведения ЕГРН описаний границ населенных пунктов и территориальных зон</t>
  </si>
  <si>
    <t>20229999050219150</t>
  </si>
  <si>
    <t>Субсидии бюджетам муниципальных районов  на обеспечение мероприятий по созданию и содержанию мест (площадок) накопления твердых коммунальных отходов</t>
  </si>
  <si>
    <t>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t>
  </si>
  <si>
    <t>20230024050332150</t>
  </si>
  <si>
    <t>ПРОЧИЕ БЕЗВОЗМЕЗДНЫЕ ПОСТУПЛЕНИЯ</t>
  </si>
  <si>
    <t>20700000000000000</t>
  </si>
  <si>
    <t>Прочие безвозмездные поступления в бюджеты муниципальных районов на оказание  финансовой поддержки (спонсорские средства) мобилизованным гражданам и их семьям</t>
  </si>
  <si>
    <t>20705030050028150</t>
  </si>
  <si>
    <t>21960000000000150</t>
  </si>
  <si>
    <t>21960010056478150</t>
  </si>
  <si>
    <t>Возврат прочих остатков субсидий, субвенций и иных межбюджетных тансфертов, имеющих целевое назначение, прошлых лет из бюджетов муниципальных районов (Возврат прочих остатков иных межбюджетных  трансфертов, имеющих целевое назначение, прошлых лет на обеспечение расходных обязательств муниципальных образований Калужской области из бюджетов муниципальных районов)</t>
  </si>
  <si>
    <t>11301000000000000</t>
  </si>
  <si>
    <t>11302000000000000</t>
  </si>
  <si>
    <t>Субсидии бюджетам муниципальных районов на реализацию мероприятий по присмотру и уходу за детьми</t>
  </si>
  <si>
    <t>20229999050293150</t>
  </si>
  <si>
    <t>Субвенции бюджетам муниицпальных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финансового обеспечения получения дошкольного образования в части дошкольных образовательных организаций</t>
  </si>
  <si>
    <t>2023 00 24050313150</t>
  </si>
  <si>
    <t>Прочие 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</si>
  <si>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20245179050000150</t>
  </si>
  <si>
    <t>Прочие межбюджетные трансферты бюджетам муниципальных районов на предоставление  дополнительной мере социальной поддержки детям ( в том числе усыновленным (удочеренным) военнослужащих, добровольцев, мобилизованных, обучающимся, осваивающим образовательные программы начального общего, основного общего или среднего общего образования в организациях, осуществляющих образовательную деятельность, находящихся в ведении органов местного самоуправления муниципальных образований Калужской области, в соответствии с Законом Калужской области "О дополнительной мере социальной поддержки детей военнослужащих и сотрудников некоторых федеральных  государственных органов, принимающих участие в специальной военной операции, граждан добровольно выполняющих задачи в ходе проведения  специальной военной операции, граждан Российской Федерации, призванных на военную службу по мобилизации в Вооруженные Силы Российской Федерации"</t>
  </si>
  <si>
    <t>20249999050254150</t>
  </si>
  <si>
    <t>Возврат прочих остатков субсидий, субвенций и иных межбюджетных тансфертов, имеющих целевое назначение, прошлых лет из бюджетов муниципальных районов (Возврат  остатков  субсидий прошлых лет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областного бюджета)</t>
  </si>
  <si>
    <t>21960010056219150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</si>
  <si>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 п</t>
  </si>
  <si>
    <t>11607000000000000</t>
  </si>
  <si>
    <t>11607090000000000</t>
  </si>
  <si>
    <t xml:space="preserve">Субсидии бюджетам муниципальных районов  на развитие сети учреждений культурно-досугового типа </t>
  </si>
  <si>
    <t>20225513050000150</t>
  </si>
  <si>
    <t>Субсидии бюджетам муниципальных районов на поддержку отрали культуры</t>
  </si>
  <si>
    <t>Субсидии бюджетам муниципальных районов на поддержку отрали культуры (реализация мероприятий по модернизации библиотек в части комплектования книжных фондов библиотек муниципальных образований)</t>
  </si>
  <si>
    <t>Субсидии бюджетам муниципальных районов на реконструкцию и капитальный ремонт муниципальных музеев</t>
  </si>
  <si>
    <t>20225597050000150</t>
  </si>
  <si>
    <t>Прочие субсидии бюджетам на развитие учреждений культуры, за исключением субсидий на софинансирование объектов капитального строительства, связанных с укреплением материально- технической базы и оснащением оборудованием детских школ искусств</t>
  </si>
  <si>
    <t>20229999050267150</t>
  </si>
  <si>
    <t>Прочие субсидии бюджетам  муниципальных образований Калужской области на развитие культурно-досуговой сети (за счет средств областного бюджета)</t>
  </si>
  <si>
    <t>20229999050513150</t>
  </si>
  <si>
    <t>20235404050000150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</si>
  <si>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</si>
  <si>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21960010056305150</t>
  </si>
  <si>
    <t>11601073010027140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</si>
  <si>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</si>
  <si>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(штрафы за нарушение  трудового законодательства и иных нормативных правовых актов, содержащих нормы трудового права)</t>
  </si>
  <si>
    <t>11601053010027140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</si>
  <si>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</si>
  <si>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11601053010063140</t>
  </si>
  <si>
    <t>11601073019000140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</si>
  <si>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</si>
  <si>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11601133019000140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</si>
  <si>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непредосталение (несообщение) сведений, необходимых для осуществления налогового контроля)</t>
  </si>
  <si>
    <t>1160115301006140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</si>
  <si>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</si>
  <si>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11601193019000140</t>
  </si>
  <si>
    <t>11601203010006140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</si>
</sst>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Calibri"/>
      <family val="2"/>
    </font>
    <font>
      <sz val="11"/>
      <name val="Calibri"/>
      <family val="2"/>
    </font>
    <font>
      <b/>
      <sz val="11"/>
      <color indexed="8"/>
      <name val="Times New Roman"/>
      <family val="1"/>
      <charset val="204"/>
    </font>
    <font>
      <b/>
      <sz val="13"/>
      <color indexed="8"/>
      <name val="Times New Roman"/>
      <family val="1"/>
      <charset val="204"/>
    </font>
    <font>
      <b/>
      <sz val="13"/>
      <name val="Calibri"/>
      <family val="2"/>
    </font>
    <font>
      <sz val="11"/>
      <name val="Times New Roman"/>
      <family val="1"/>
      <charset val="204"/>
    </font>
    <font>
      <b/>
      <sz val="10"/>
      <color indexed="8"/>
      <name val="Times New Roman"/>
      <family val="1"/>
      <charset val="204"/>
    </font>
    <font>
      <sz val="10"/>
      <color indexed="8"/>
      <name val="Times New Roman"/>
      <family val="1"/>
      <charset val="204"/>
    </font>
    <font>
      <sz val="10"/>
      <name val="Times New Roman Cyr"/>
      <family val="1"/>
      <charset val="204"/>
    </font>
    <font>
      <sz val="11"/>
      <color rgb="FF000000"/>
      <name val="Calibri"/>
      <family val="2"/>
      <charset val="204"/>
      <scheme val="minor"/>
    </font>
    <font>
      <sz val="10"/>
      <color rgb="FF000000"/>
      <name val="Arial"/>
      <family val="2"/>
      <charset val="204"/>
    </font>
    <font>
      <sz val="12"/>
      <color rgb="FF000000"/>
      <name val="Times New Roman"/>
      <family val="1"/>
      <charset val="204"/>
    </font>
    <font>
      <b/>
      <sz val="12"/>
      <color rgb="FF000000"/>
      <name val="Times New Roman"/>
      <family val="1"/>
      <charset val="204"/>
    </font>
    <font>
      <sz val="10"/>
      <color rgb="FF000000"/>
      <name val="Arial Cyr"/>
      <family val="2"/>
    </font>
  </fonts>
  <fills count="3">
    <fill>
      <patternFill patternType="none"/>
    </fill>
    <fill>
      <patternFill patternType="gray125"/>
    </fill>
    <fill>
      <patternFill patternType="solid">
        <fgColor rgb="FFC0C0C0"/>
      </patternFill>
    </fill>
  </fills>
  <borders count="18">
    <border>
      <left/>
      <right/>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8"/>
      </bottom>
      <diagonal/>
    </border>
    <border>
      <left style="medium">
        <color indexed="64"/>
      </left>
      <right/>
      <top style="thin">
        <color indexed="8"/>
      </top>
      <bottom style="thin">
        <color indexed="8"/>
      </bottom>
      <diagonal/>
    </border>
    <border>
      <left style="medium">
        <color indexed="64"/>
      </left>
      <right/>
      <top style="thin">
        <color indexed="8"/>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top style="medium">
        <color indexed="64"/>
      </top>
      <bottom style="medium">
        <color indexed="64"/>
      </bottom>
      <diagonal/>
    </border>
    <border>
      <left style="medium">
        <color indexed="64"/>
      </left>
      <right style="medium">
        <color indexed="64"/>
      </right>
      <top style="medium">
        <color indexed="64"/>
      </top>
      <bottom style="thin">
        <color indexed="8"/>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thin">
        <color indexed="8"/>
      </top>
      <bottom style="medium">
        <color indexed="64"/>
      </bottom>
      <diagonal/>
    </border>
    <border>
      <left style="medium">
        <color indexed="64"/>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medium">
        <color indexed="64"/>
      </left>
      <right/>
      <top/>
      <bottom/>
      <diagonal/>
    </border>
    <border>
      <left style="medium">
        <color indexed="64"/>
      </left>
      <right style="medium">
        <color indexed="64"/>
      </right>
      <top/>
      <bottom/>
      <diagonal/>
    </border>
  </borders>
  <cellStyleXfs count="24">
    <xf numFmtId="0" fontId="0" fillId="0" borderId="0"/>
    <xf numFmtId="0" fontId="1" fillId="0" borderId="0"/>
    <xf numFmtId="0" fontId="1" fillId="0" borderId="0"/>
    <xf numFmtId="0" fontId="9" fillId="0" borderId="0"/>
    <xf numFmtId="0" fontId="9" fillId="0" borderId="0"/>
    <xf numFmtId="0" fontId="1" fillId="0" borderId="0"/>
    <xf numFmtId="0" fontId="10" fillId="2" borderId="0"/>
    <xf numFmtId="0" fontId="11" fillId="0" borderId="13">
      <alignment horizontal="center" vertical="center" wrapText="1"/>
    </xf>
    <xf numFmtId="0" fontId="11" fillId="0" borderId="14">
      <alignment horizontal="center" vertical="center"/>
    </xf>
    <xf numFmtId="0" fontId="11" fillId="0" borderId="13">
      <alignment horizontal="left" vertical="center" wrapText="1" indent="2"/>
    </xf>
    <xf numFmtId="0" fontId="11" fillId="0" borderId="0"/>
    <xf numFmtId="0" fontId="9" fillId="0" borderId="0"/>
    <xf numFmtId="0" fontId="11" fillId="0" borderId="15">
      <alignment horizontal="center" vertical="center" wrapText="1"/>
    </xf>
    <xf numFmtId="0" fontId="11" fillId="0" borderId="13">
      <alignment horizontal="center" vertical="center"/>
    </xf>
    <xf numFmtId="49" fontId="11" fillId="0" borderId="13">
      <alignment horizontal="center" shrinkToFit="1"/>
    </xf>
    <xf numFmtId="0" fontId="10" fillId="0" borderId="0"/>
    <xf numFmtId="0" fontId="11" fillId="0" borderId="14">
      <alignment horizontal="center" vertical="center" wrapText="1"/>
    </xf>
    <xf numFmtId="49" fontId="11" fillId="0" borderId="13">
      <alignment horizontal="center"/>
    </xf>
    <xf numFmtId="0" fontId="12" fillId="0" borderId="0">
      <alignment horizontal="center" vertical="center" wrapText="1"/>
    </xf>
    <xf numFmtId="0" fontId="11" fillId="0" borderId="0">
      <alignment horizontal="right" wrapText="1"/>
    </xf>
    <xf numFmtId="49" fontId="11" fillId="0" borderId="13">
      <alignment horizontal="center" vertical="center" wrapText="1"/>
    </xf>
    <xf numFmtId="49" fontId="11" fillId="0" borderId="13">
      <alignment horizontal="center" vertical="center"/>
    </xf>
    <xf numFmtId="4" fontId="11" fillId="0" borderId="13">
      <alignment horizontal="right" shrinkToFit="1"/>
    </xf>
    <xf numFmtId="0" fontId="13" fillId="0" borderId="0">
      <alignment horizontal="left" vertical="top" wrapText="1"/>
    </xf>
  </cellStyleXfs>
  <cellXfs count="49">
    <xf numFmtId="0" fontId="0" fillId="0" borderId="0" xfId="0"/>
    <xf numFmtId="0" fontId="0" fillId="0" borderId="0" xfId="0" applyProtection="1">
      <protection locked="0"/>
    </xf>
    <xf numFmtId="0" fontId="11" fillId="0" borderId="0" xfId="10"/>
    <xf numFmtId="0" fontId="3" fillId="0" borderId="0" xfId="10" applyFont="1"/>
    <xf numFmtId="0" fontId="4" fillId="0" borderId="0" xfId="0" applyFont="1" applyProtection="1">
      <protection locked="0"/>
    </xf>
    <xf numFmtId="0" fontId="6" fillId="0" borderId="3" xfId="9" applyFont="1" applyBorder="1" applyAlignment="1">
      <alignment horizontal="left" wrapText="1"/>
    </xf>
    <xf numFmtId="49" fontId="6" fillId="0" borderId="3" xfId="14" applyFont="1" applyBorder="1">
      <alignment horizontal="center" shrinkToFit="1"/>
    </xf>
    <xf numFmtId="49" fontId="6" fillId="0" borderId="3" xfId="17" applyFont="1" applyBorder="1">
      <alignment horizontal="center"/>
    </xf>
    <xf numFmtId="49" fontId="7" fillId="0" borderId="3" xfId="14" applyFont="1" applyBorder="1">
      <alignment horizontal="center" shrinkToFit="1"/>
    </xf>
    <xf numFmtId="0" fontId="7" fillId="0" borderId="3" xfId="9" applyFont="1" applyBorder="1" applyAlignment="1">
      <alignment horizontal="left" wrapText="1"/>
    </xf>
    <xf numFmtId="49" fontId="7" fillId="0" borderId="3" xfId="17" applyFont="1" applyBorder="1">
      <alignment horizontal="center"/>
    </xf>
    <xf numFmtId="4" fontId="7" fillId="0" borderId="3" xfId="22" applyFont="1" applyBorder="1">
      <alignment horizontal="right" shrinkToFit="1"/>
    </xf>
    <xf numFmtId="4" fontId="6" fillId="0" borderId="3" xfId="22" applyFont="1" applyBorder="1">
      <alignment horizontal="right" shrinkToFit="1"/>
    </xf>
    <xf numFmtId="0" fontId="5" fillId="0" borderId="3" xfId="0" applyFont="1" applyBorder="1" applyAlignment="1" applyProtection="1">
      <alignment wrapText="1"/>
      <protection locked="0"/>
    </xf>
    <xf numFmtId="0" fontId="5" fillId="0" borderId="3" xfId="0" applyFont="1" applyBorder="1" applyAlignment="1" applyProtection="1">
      <alignment horizontal="center"/>
      <protection locked="0"/>
    </xf>
    <xf numFmtId="49" fontId="5" fillId="0" borderId="3" xfId="0" applyNumberFormat="1" applyFont="1" applyBorder="1" applyAlignment="1" applyProtection="1">
      <alignment horizontal="center"/>
      <protection locked="0"/>
    </xf>
    <xf numFmtId="4" fontId="5" fillId="0" borderId="3" xfId="0" applyNumberFormat="1" applyFont="1" applyBorder="1" applyAlignment="1" applyProtection="1">
      <alignment horizontal="right"/>
      <protection locked="0"/>
    </xf>
    <xf numFmtId="0" fontId="5" fillId="0" borderId="0" xfId="0" applyFont="1" applyProtection="1">
      <protection locked="0"/>
    </xf>
    <xf numFmtId="49" fontId="5" fillId="0" borderId="0" xfId="0" applyNumberFormat="1" applyFont="1" applyAlignment="1" applyProtection="1">
      <alignment horizontal="center"/>
      <protection locked="0"/>
    </xf>
    <xf numFmtId="4" fontId="5" fillId="0" borderId="0" xfId="0" applyNumberFormat="1" applyFont="1" applyAlignment="1" applyProtection="1">
      <alignment horizontal="center"/>
      <protection locked="0"/>
    </xf>
    <xf numFmtId="4" fontId="5" fillId="0" borderId="0" xfId="0" applyNumberFormat="1" applyFont="1" applyAlignment="1" applyProtection="1">
      <alignment horizontal="right"/>
      <protection locked="0"/>
    </xf>
    <xf numFmtId="0" fontId="5" fillId="0" borderId="0" xfId="0" applyFont="1" applyAlignment="1" applyProtection="1">
      <alignment horizontal="right" wrapText="1"/>
      <protection locked="0"/>
    </xf>
    <xf numFmtId="0" fontId="5" fillId="0" borderId="0" xfId="0" applyFont="1" applyAlignment="1">
      <alignment horizontal="right" wrapText="1"/>
    </xf>
    <xf numFmtId="0" fontId="3" fillId="0" borderId="0" xfId="18" applyFont="1">
      <alignment horizontal="center" vertical="center" wrapText="1"/>
    </xf>
    <xf numFmtId="0" fontId="11" fillId="0" borderId="0" xfId="19">
      <alignment horizontal="right" wrapText="1"/>
    </xf>
    <xf numFmtId="0" fontId="11" fillId="0" borderId="0" xfId="19" applyProtection="1">
      <alignment horizontal="right" wrapText="1"/>
      <protection locked="0"/>
    </xf>
    <xf numFmtId="0" fontId="2" fillId="0" borderId="4" xfId="7" applyFont="1" applyBorder="1">
      <alignment horizontal="center" vertical="center" wrapText="1"/>
    </xf>
    <xf numFmtId="0" fontId="2" fillId="0" borderId="5" xfId="7" applyFont="1" applyBorder="1" applyProtection="1">
      <alignment horizontal="center" vertical="center" wrapText="1"/>
      <protection locked="0"/>
    </xf>
    <xf numFmtId="0" fontId="2" fillId="0" borderId="6" xfId="7" applyFont="1" applyBorder="1" applyProtection="1">
      <alignment horizontal="center" vertical="center" wrapText="1"/>
      <protection locked="0"/>
    </xf>
    <xf numFmtId="0" fontId="2" fillId="0" borderId="7" xfId="7" applyFont="1" applyBorder="1">
      <alignment horizontal="center" vertical="center" wrapText="1"/>
    </xf>
    <xf numFmtId="0" fontId="2" fillId="0" borderId="8" xfId="7" applyFont="1" applyBorder="1" applyProtection="1">
      <alignment horizontal="center" vertical="center" wrapText="1"/>
      <protection locked="0"/>
    </xf>
    <xf numFmtId="49" fontId="2" fillId="0" borderId="9" xfId="20" applyFont="1" applyBorder="1">
      <alignment horizontal="center" vertical="center" wrapText="1"/>
    </xf>
    <xf numFmtId="49" fontId="2" fillId="0" borderId="10" xfId="20" applyFont="1" applyBorder="1" applyProtection="1">
      <alignment horizontal="center" vertical="center" wrapText="1"/>
      <protection locked="0"/>
    </xf>
    <xf numFmtId="49" fontId="2" fillId="0" borderId="11" xfId="20" applyFont="1" applyBorder="1" applyProtection="1">
      <alignment horizontal="center" vertical="center" wrapText="1"/>
      <protection locked="0"/>
    </xf>
    <xf numFmtId="0" fontId="2" fillId="0" borderId="12" xfId="12" applyFont="1" applyBorder="1">
      <alignment horizontal="center" vertical="center" wrapText="1"/>
    </xf>
    <xf numFmtId="0" fontId="2" fillId="0" borderId="1" xfId="12" applyFont="1" applyBorder="1" applyProtection="1">
      <alignment horizontal="center" vertical="center" wrapText="1"/>
      <protection locked="0"/>
    </xf>
    <xf numFmtId="0" fontId="2" fillId="0" borderId="0" xfId="16" applyFont="1" applyBorder="1">
      <alignment horizontal="center" vertical="center" wrapText="1"/>
    </xf>
    <xf numFmtId="0" fontId="2" fillId="0" borderId="2" xfId="16" applyFont="1" applyBorder="1" applyProtection="1">
      <alignment horizontal="center" vertical="center" wrapText="1"/>
      <protection locked="0"/>
    </xf>
    <xf numFmtId="0" fontId="2" fillId="0" borderId="16" xfId="8" applyFont="1" applyBorder="1">
      <alignment horizontal="center" vertical="center"/>
    </xf>
    <xf numFmtId="0" fontId="2" fillId="0" borderId="17" xfId="13" applyFont="1" applyBorder="1">
      <alignment horizontal="center" vertical="center"/>
    </xf>
    <xf numFmtId="0" fontId="2" fillId="0" borderId="0" xfId="13" applyFont="1" applyBorder="1">
      <alignment horizontal="center" vertical="center"/>
    </xf>
    <xf numFmtId="49" fontId="2" fillId="0" borderId="17" xfId="21" applyFont="1" applyBorder="1">
      <alignment horizontal="center" vertical="center"/>
    </xf>
    <xf numFmtId="0" fontId="3" fillId="0" borderId="3" xfId="9" applyFont="1" applyBorder="1" applyAlignment="1">
      <alignment horizontal="right" wrapText="1"/>
    </xf>
    <xf numFmtId="49" fontId="3" fillId="0" borderId="3" xfId="14" applyFont="1" applyBorder="1">
      <alignment horizontal="center" shrinkToFit="1"/>
    </xf>
    <xf numFmtId="49" fontId="3" fillId="0" borderId="3" xfId="17" applyFont="1" applyBorder="1">
      <alignment horizontal="center"/>
    </xf>
    <xf numFmtId="4" fontId="3" fillId="0" borderId="3" xfId="22" applyFont="1" applyBorder="1">
      <alignment horizontal="right" shrinkToFit="1"/>
    </xf>
    <xf numFmtId="0" fontId="6" fillId="0" borderId="3" xfId="10" applyFont="1" applyBorder="1" applyAlignment="1">
      <alignment wrapText="1"/>
    </xf>
    <xf numFmtId="1" fontId="8" fillId="0" borderId="3" xfId="0" applyNumberFormat="1" applyFont="1" applyBorder="1" applyAlignment="1">
      <alignment horizontal="left" vertical="center" wrapText="1"/>
    </xf>
    <xf numFmtId="1" fontId="8" fillId="0" borderId="3" xfId="0" applyNumberFormat="1" applyFont="1" applyBorder="1" applyAlignment="1">
      <alignment horizontal="center" wrapText="1"/>
    </xf>
  </cellXfs>
  <cellStyles count="24">
    <cellStyle name="br" xfId="1" xr:uid="{00000000-0005-0000-0000-000000000000}"/>
    <cellStyle name="col" xfId="2" xr:uid="{00000000-0005-0000-0000-000001000000}"/>
    <cellStyle name="style0" xfId="3" xr:uid="{00000000-0005-0000-0000-000002000000}"/>
    <cellStyle name="td" xfId="4" xr:uid="{00000000-0005-0000-0000-000003000000}"/>
    <cellStyle name="tr" xfId="5" xr:uid="{00000000-0005-0000-0000-000004000000}"/>
    <cellStyle name="xl21" xfId="6" xr:uid="{00000000-0005-0000-0000-000005000000}"/>
    <cellStyle name="xl22" xfId="7" xr:uid="{00000000-0005-0000-0000-000006000000}"/>
    <cellStyle name="xl23" xfId="8" xr:uid="{00000000-0005-0000-0000-000007000000}"/>
    <cellStyle name="xl24" xfId="9" xr:uid="{00000000-0005-0000-0000-000008000000}"/>
    <cellStyle name="xl25" xfId="10" xr:uid="{00000000-0005-0000-0000-000009000000}"/>
    <cellStyle name="xl26" xfId="11" xr:uid="{00000000-0005-0000-0000-00000A000000}"/>
    <cellStyle name="xl27" xfId="12" xr:uid="{00000000-0005-0000-0000-00000B000000}"/>
    <cellStyle name="xl28" xfId="13" xr:uid="{00000000-0005-0000-0000-00000C000000}"/>
    <cellStyle name="xl29" xfId="14" xr:uid="{00000000-0005-0000-0000-00000D000000}"/>
    <cellStyle name="xl30" xfId="15" xr:uid="{00000000-0005-0000-0000-00000E000000}"/>
    <cellStyle name="xl31" xfId="16" xr:uid="{00000000-0005-0000-0000-00000F000000}"/>
    <cellStyle name="xl32" xfId="17" xr:uid="{00000000-0005-0000-0000-000010000000}"/>
    <cellStyle name="xl33" xfId="18" xr:uid="{00000000-0005-0000-0000-000011000000}"/>
    <cellStyle name="xl34" xfId="19" xr:uid="{00000000-0005-0000-0000-000012000000}"/>
    <cellStyle name="xl35" xfId="20" xr:uid="{00000000-0005-0000-0000-000013000000}"/>
    <cellStyle name="xl36" xfId="21" xr:uid="{00000000-0005-0000-0000-000014000000}"/>
    <cellStyle name="xl37" xfId="22" xr:uid="{00000000-0005-0000-0000-000015000000}"/>
    <cellStyle name="xl38" xfId="23" xr:uid="{00000000-0005-0000-0000-000016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96"/>
  <sheetViews>
    <sheetView tabSelected="1" view="pageBreakPreview" topLeftCell="A3" zoomScaleNormal="90" workbookViewId="0">
      <selection activeCell="A12" sqref="A12:D287"/>
    </sheetView>
  </sheetViews>
  <sheetFormatPr defaultColWidth="9.109375" defaultRowHeight="14.4" x14ac:dyDescent="0.3"/>
  <cols>
    <col min="1" max="1" width="48.88671875" style="1" customWidth="1"/>
    <col min="2" max="2" width="17" style="1" customWidth="1"/>
    <col min="3" max="4" width="22.5546875" style="1" customWidth="1"/>
    <col min="5" max="5" width="9.109375" style="1" customWidth="1"/>
    <col min="6" max="16384" width="9.109375" style="1"/>
  </cols>
  <sheetData>
    <row r="1" spans="1:5" x14ac:dyDescent="0.3">
      <c r="C1" s="21" t="s">
        <v>348</v>
      </c>
      <c r="D1" s="22"/>
    </row>
    <row r="2" spans="1:5" x14ac:dyDescent="0.3">
      <c r="C2" s="22"/>
      <c r="D2" s="22"/>
    </row>
    <row r="3" spans="1:5" x14ac:dyDescent="0.3">
      <c r="C3" s="22"/>
      <c r="D3" s="22"/>
    </row>
    <row r="4" spans="1:5" x14ac:dyDescent="0.3">
      <c r="C4" s="22"/>
      <c r="D4" s="22"/>
    </row>
    <row r="6" spans="1:5" ht="48.6" customHeight="1" x14ac:dyDescent="0.3">
      <c r="A6" s="23" t="s">
        <v>349</v>
      </c>
      <c r="B6" s="23"/>
      <c r="C6" s="23"/>
      <c r="D6" s="23"/>
      <c r="E6" s="2"/>
    </row>
    <row r="7" spans="1:5" ht="20.399999999999999" customHeight="1" thickBot="1" x14ac:dyDescent="0.35">
      <c r="A7" s="24" t="s">
        <v>178</v>
      </c>
      <c r="B7" s="25"/>
      <c r="C7" s="25"/>
      <c r="D7" s="25"/>
      <c r="E7" s="2"/>
    </row>
    <row r="8" spans="1:5" ht="18" customHeight="1" thickBot="1" x14ac:dyDescent="0.35">
      <c r="A8" s="26" t="s">
        <v>179</v>
      </c>
      <c r="B8" s="29" t="s">
        <v>180</v>
      </c>
      <c r="C8" s="30"/>
      <c r="D8" s="31" t="s">
        <v>181</v>
      </c>
      <c r="E8" s="2"/>
    </row>
    <row r="9" spans="1:5" ht="12.9" customHeight="1" x14ac:dyDescent="0.3">
      <c r="A9" s="27"/>
      <c r="B9" s="34" t="s">
        <v>182</v>
      </c>
      <c r="C9" s="36" t="s">
        <v>39</v>
      </c>
      <c r="D9" s="32"/>
      <c r="E9" s="2"/>
    </row>
    <row r="10" spans="1:5" ht="21.6" customHeight="1" thickBot="1" x14ac:dyDescent="0.35">
      <c r="A10" s="28"/>
      <c r="B10" s="35"/>
      <c r="C10" s="37"/>
      <c r="D10" s="33"/>
      <c r="E10" s="2"/>
    </row>
    <row r="11" spans="1:5" ht="12.9" customHeight="1" x14ac:dyDescent="0.3">
      <c r="A11" s="38">
        <v>1</v>
      </c>
      <c r="B11" s="39">
        <v>2</v>
      </c>
      <c r="C11" s="40">
        <v>3</v>
      </c>
      <c r="D11" s="41" t="s">
        <v>91</v>
      </c>
      <c r="E11" s="2"/>
    </row>
    <row r="12" spans="1:5" s="4" customFormat="1" ht="17.399999999999999" x14ac:dyDescent="0.35">
      <c r="A12" s="42" t="s">
        <v>90</v>
      </c>
      <c r="B12" s="43"/>
      <c r="C12" s="44"/>
      <c r="D12" s="45">
        <f>D13+D21+D29+D100+D159+D175+D202+D225+D254+D264</f>
        <v>412481779.22999996</v>
      </c>
      <c r="E12" s="3"/>
    </row>
    <row r="13" spans="1:5" ht="27" x14ac:dyDescent="0.3">
      <c r="A13" s="46" t="s">
        <v>87</v>
      </c>
      <c r="B13" s="6" t="s">
        <v>183</v>
      </c>
      <c r="C13" s="7"/>
      <c r="D13" s="12">
        <f>D14</f>
        <v>4390.71</v>
      </c>
      <c r="E13" s="2"/>
    </row>
    <row r="14" spans="1:5" ht="15.6" x14ac:dyDescent="0.3">
      <c r="A14" s="9" t="s">
        <v>184</v>
      </c>
      <c r="B14" s="8" t="s">
        <v>183</v>
      </c>
      <c r="C14" s="10" t="s">
        <v>185</v>
      </c>
      <c r="D14" s="11">
        <f>D15</f>
        <v>4390.71</v>
      </c>
      <c r="E14" s="2"/>
    </row>
    <row r="15" spans="1:5" ht="27" x14ac:dyDescent="0.3">
      <c r="A15" s="9" t="s">
        <v>186</v>
      </c>
      <c r="B15" s="8" t="s">
        <v>183</v>
      </c>
      <c r="C15" s="10" t="s">
        <v>187</v>
      </c>
      <c r="D15" s="11">
        <f>D16</f>
        <v>4390.71</v>
      </c>
      <c r="E15" s="2"/>
    </row>
    <row r="16" spans="1:5" ht="15.6" x14ac:dyDescent="0.3">
      <c r="A16" s="9" t="s">
        <v>188</v>
      </c>
      <c r="B16" s="8" t="s">
        <v>183</v>
      </c>
      <c r="C16" s="10" t="s">
        <v>189</v>
      </c>
      <c r="D16" s="11">
        <f>D17+D19</f>
        <v>4390.71</v>
      </c>
      <c r="E16" s="2"/>
    </row>
    <row r="17" spans="1:5" ht="27" x14ac:dyDescent="0.3">
      <c r="A17" s="9" t="s">
        <v>92</v>
      </c>
      <c r="B17" s="8" t="s">
        <v>183</v>
      </c>
      <c r="C17" s="10" t="s">
        <v>190</v>
      </c>
      <c r="D17" s="11">
        <f>D18</f>
        <v>3488.85</v>
      </c>
      <c r="E17" s="2"/>
    </row>
    <row r="18" spans="1:5" ht="66.599999999999994" x14ac:dyDescent="0.3">
      <c r="A18" s="9" t="s">
        <v>138</v>
      </c>
      <c r="B18" s="8" t="s">
        <v>183</v>
      </c>
      <c r="C18" s="10" t="s">
        <v>137</v>
      </c>
      <c r="D18" s="11">
        <v>3488.85</v>
      </c>
      <c r="E18" s="2"/>
    </row>
    <row r="19" spans="1:5" ht="15.6" x14ac:dyDescent="0.3">
      <c r="A19" s="9" t="s">
        <v>191</v>
      </c>
      <c r="B19" s="8" t="s">
        <v>183</v>
      </c>
      <c r="C19" s="10" t="s">
        <v>192</v>
      </c>
      <c r="D19" s="11">
        <f>D20</f>
        <v>901.86</v>
      </c>
      <c r="E19" s="2"/>
    </row>
    <row r="20" spans="1:5" ht="59.4" customHeight="1" x14ac:dyDescent="0.3">
      <c r="A20" s="9" t="s">
        <v>139</v>
      </c>
      <c r="B20" s="8" t="s">
        <v>183</v>
      </c>
      <c r="C20" s="10" t="s">
        <v>193</v>
      </c>
      <c r="D20" s="11">
        <v>901.86</v>
      </c>
      <c r="E20" s="2"/>
    </row>
    <row r="21" spans="1:5" ht="15.6" x14ac:dyDescent="0.3">
      <c r="A21" s="46" t="s">
        <v>88</v>
      </c>
      <c r="B21" s="6" t="s">
        <v>224</v>
      </c>
      <c r="C21" s="7"/>
      <c r="D21" s="12">
        <f>D22</f>
        <v>19918841.359999999</v>
      </c>
      <c r="E21" s="2"/>
    </row>
    <row r="22" spans="1:5" ht="15.6" x14ac:dyDescent="0.3">
      <c r="A22" s="9" t="s">
        <v>184</v>
      </c>
      <c r="B22" s="8" t="s">
        <v>224</v>
      </c>
      <c r="C22" s="10" t="s">
        <v>185</v>
      </c>
      <c r="D22" s="11">
        <f>D23</f>
        <v>19918841.359999999</v>
      </c>
      <c r="E22" s="2"/>
    </row>
    <row r="23" spans="1:5" ht="40.200000000000003" x14ac:dyDescent="0.3">
      <c r="A23" s="9" t="s">
        <v>225</v>
      </c>
      <c r="B23" s="8" t="s">
        <v>224</v>
      </c>
      <c r="C23" s="10" t="s">
        <v>226</v>
      </c>
      <c r="D23" s="11">
        <f>D24</f>
        <v>19918841.359999999</v>
      </c>
      <c r="E23" s="2"/>
    </row>
    <row r="24" spans="1:5" ht="27" x14ac:dyDescent="0.3">
      <c r="A24" s="9" t="s">
        <v>227</v>
      </c>
      <c r="B24" s="8" t="s">
        <v>224</v>
      </c>
      <c r="C24" s="10" t="s">
        <v>228</v>
      </c>
      <c r="D24" s="11">
        <f>D25+D26+D27+D28</f>
        <v>19918841.359999999</v>
      </c>
      <c r="E24" s="2"/>
    </row>
    <row r="25" spans="1:5" ht="66.599999999999994" x14ac:dyDescent="0.3">
      <c r="A25" s="9" t="s">
        <v>229</v>
      </c>
      <c r="B25" s="8" t="s">
        <v>224</v>
      </c>
      <c r="C25" s="10" t="s">
        <v>230</v>
      </c>
      <c r="D25" s="11">
        <v>9985455.4299999997</v>
      </c>
      <c r="E25" s="2"/>
    </row>
    <row r="26" spans="1:5" ht="79.8" x14ac:dyDescent="0.3">
      <c r="A26" s="9" t="s">
        <v>214</v>
      </c>
      <c r="B26" s="8" t="s">
        <v>224</v>
      </c>
      <c r="C26" s="10" t="s">
        <v>231</v>
      </c>
      <c r="D26" s="11">
        <v>53936.95</v>
      </c>
      <c r="E26" s="2"/>
    </row>
    <row r="27" spans="1:5" ht="66.599999999999994" x14ac:dyDescent="0.3">
      <c r="A27" s="9" t="s">
        <v>215</v>
      </c>
      <c r="B27" s="8" t="s">
        <v>224</v>
      </c>
      <c r="C27" s="10" t="s">
        <v>232</v>
      </c>
      <c r="D27" s="11">
        <v>11025070.52</v>
      </c>
      <c r="E27" s="2"/>
    </row>
    <row r="28" spans="1:5" ht="66.599999999999994" x14ac:dyDescent="0.3">
      <c r="A28" s="9" t="s">
        <v>216</v>
      </c>
      <c r="B28" s="8" t="s">
        <v>224</v>
      </c>
      <c r="C28" s="10" t="s">
        <v>233</v>
      </c>
      <c r="D28" s="11">
        <v>-1145621.54</v>
      </c>
      <c r="E28" s="2"/>
    </row>
    <row r="29" spans="1:5" ht="15.6" x14ac:dyDescent="0.3">
      <c r="A29" s="46" t="s">
        <v>89</v>
      </c>
      <c r="B29" s="6" t="s">
        <v>113</v>
      </c>
      <c r="C29" s="7"/>
      <c r="D29" s="12">
        <f>D30</f>
        <v>67208400.810000002</v>
      </c>
      <c r="E29" s="2"/>
    </row>
    <row r="30" spans="1:5" ht="15.6" x14ac:dyDescent="0.3">
      <c r="A30" s="9" t="s">
        <v>184</v>
      </c>
      <c r="B30" s="8" t="s">
        <v>113</v>
      </c>
      <c r="C30" s="10" t="s">
        <v>185</v>
      </c>
      <c r="D30" s="11">
        <f>D31+D54+D83+D88+D97+D93</f>
        <v>67208400.810000002</v>
      </c>
      <c r="E30" s="2"/>
    </row>
    <row r="31" spans="1:5" ht="15.6" x14ac:dyDescent="0.3">
      <c r="A31" s="9" t="s">
        <v>114</v>
      </c>
      <c r="B31" s="8" t="s">
        <v>113</v>
      </c>
      <c r="C31" s="10" t="s">
        <v>115</v>
      </c>
      <c r="D31" s="11">
        <f>D32+D37</f>
        <v>59559588.909999996</v>
      </c>
      <c r="E31" s="2"/>
    </row>
    <row r="32" spans="1:5" ht="15.6" x14ac:dyDescent="0.3">
      <c r="A32" s="9" t="s">
        <v>116</v>
      </c>
      <c r="B32" s="8" t="s">
        <v>113</v>
      </c>
      <c r="C32" s="10" t="s">
        <v>117</v>
      </c>
      <c r="D32" s="11">
        <f>D33</f>
        <v>7189.8200000000006</v>
      </c>
      <c r="E32" s="2"/>
    </row>
    <row r="33" spans="1:5" ht="40.200000000000003" x14ac:dyDescent="0.3">
      <c r="A33" s="9" t="s">
        <v>118</v>
      </c>
      <c r="B33" s="8" t="s">
        <v>113</v>
      </c>
      <c r="C33" s="10" t="s">
        <v>119</v>
      </c>
      <c r="D33" s="11">
        <f>D34</f>
        <v>7189.8200000000006</v>
      </c>
      <c r="E33" s="2"/>
    </row>
    <row r="34" spans="1:5" ht="53.4" x14ac:dyDescent="0.3">
      <c r="A34" s="9" t="s">
        <v>120</v>
      </c>
      <c r="B34" s="8" t="s">
        <v>113</v>
      </c>
      <c r="C34" s="10" t="s">
        <v>121</v>
      </c>
      <c r="D34" s="11">
        <f>D35+D36</f>
        <v>7189.8200000000006</v>
      </c>
      <c r="E34" s="2"/>
    </row>
    <row r="35" spans="1:5" ht="53.4" x14ac:dyDescent="0.3">
      <c r="A35" s="9" t="s">
        <v>122</v>
      </c>
      <c r="B35" s="8" t="s">
        <v>113</v>
      </c>
      <c r="C35" s="10" t="s">
        <v>123</v>
      </c>
      <c r="D35" s="11">
        <v>7149.89</v>
      </c>
      <c r="E35" s="2"/>
    </row>
    <row r="36" spans="1:5" ht="40.200000000000003" x14ac:dyDescent="0.3">
      <c r="A36" s="9" t="s">
        <v>124</v>
      </c>
      <c r="B36" s="8" t="s">
        <v>113</v>
      </c>
      <c r="C36" s="10" t="s">
        <v>125</v>
      </c>
      <c r="D36" s="11">
        <v>39.93</v>
      </c>
      <c r="E36" s="2"/>
    </row>
    <row r="37" spans="1:5" ht="15.6" x14ac:dyDescent="0.3">
      <c r="A37" s="9" t="s">
        <v>126</v>
      </c>
      <c r="B37" s="8" t="s">
        <v>113</v>
      </c>
      <c r="C37" s="10" t="s">
        <v>127</v>
      </c>
      <c r="D37" s="11">
        <f>D38+D43+D46+D50+D52</f>
        <v>59552399.089999996</v>
      </c>
      <c r="E37" s="2"/>
    </row>
    <row r="38" spans="1:5" ht="66.599999999999994" x14ac:dyDescent="0.3">
      <c r="A38" s="9" t="s">
        <v>175</v>
      </c>
      <c r="B38" s="8" t="s">
        <v>113</v>
      </c>
      <c r="C38" s="10" t="s">
        <v>128</v>
      </c>
      <c r="D38" s="11">
        <f>D39+D40+D41+D42</f>
        <v>54267437.949999996</v>
      </c>
      <c r="E38" s="2"/>
    </row>
    <row r="39" spans="1:5" ht="93" x14ac:dyDescent="0.3">
      <c r="A39" s="9" t="s">
        <v>129</v>
      </c>
      <c r="B39" s="8" t="s">
        <v>113</v>
      </c>
      <c r="C39" s="10" t="s">
        <v>130</v>
      </c>
      <c r="D39" s="11">
        <v>53585536.240000002</v>
      </c>
      <c r="E39" s="2"/>
    </row>
    <row r="40" spans="1:5" ht="79.8" x14ac:dyDescent="0.3">
      <c r="A40" s="9" t="s">
        <v>131</v>
      </c>
      <c r="B40" s="8" t="s">
        <v>113</v>
      </c>
      <c r="C40" s="10" t="s">
        <v>132</v>
      </c>
      <c r="D40" s="11">
        <v>257992.51</v>
      </c>
      <c r="E40" s="2"/>
    </row>
    <row r="41" spans="1:5" ht="106.2" x14ac:dyDescent="0.3">
      <c r="A41" s="9" t="s">
        <v>133</v>
      </c>
      <c r="B41" s="8" t="s">
        <v>113</v>
      </c>
      <c r="C41" s="10" t="s">
        <v>134</v>
      </c>
      <c r="D41" s="11">
        <v>52296.51</v>
      </c>
      <c r="E41" s="2"/>
    </row>
    <row r="42" spans="1:5" ht="78.599999999999994" customHeight="1" x14ac:dyDescent="0.3">
      <c r="A42" s="9" t="s">
        <v>351</v>
      </c>
      <c r="B42" s="8" t="s">
        <v>113</v>
      </c>
      <c r="C42" s="10" t="s">
        <v>350</v>
      </c>
      <c r="D42" s="11">
        <v>371612.69</v>
      </c>
      <c r="E42" s="2"/>
    </row>
    <row r="43" spans="1:5" ht="106.2" x14ac:dyDescent="0.3">
      <c r="A43" s="9" t="s">
        <v>135</v>
      </c>
      <c r="B43" s="8" t="s">
        <v>113</v>
      </c>
      <c r="C43" s="10" t="s">
        <v>136</v>
      </c>
      <c r="D43" s="11">
        <f>D44+D45</f>
        <v>541808.93000000005</v>
      </c>
      <c r="E43" s="2"/>
    </row>
    <row r="44" spans="1:5" ht="132.6" x14ac:dyDescent="0.3">
      <c r="A44" s="9" t="s">
        <v>64</v>
      </c>
      <c r="B44" s="8" t="s">
        <v>113</v>
      </c>
      <c r="C44" s="10" t="s">
        <v>65</v>
      </c>
      <c r="D44" s="11">
        <v>539206.16</v>
      </c>
      <c r="E44" s="2"/>
    </row>
    <row r="45" spans="1:5" ht="119.4" x14ac:dyDescent="0.3">
      <c r="A45" s="9" t="s">
        <v>66</v>
      </c>
      <c r="B45" s="8" t="s">
        <v>113</v>
      </c>
      <c r="C45" s="10" t="s">
        <v>67</v>
      </c>
      <c r="D45" s="11">
        <v>2602.77</v>
      </c>
      <c r="E45" s="2"/>
    </row>
    <row r="46" spans="1:5" ht="40.200000000000003" x14ac:dyDescent="0.3">
      <c r="A46" s="9" t="s">
        <v>68</v>
      </c>
      <c r="B46" s="8" t="s">
        <v>113</v>
      </c>
      <c r="C46" s="10" t="s">
        <v>69</v>
      </c>
      <c r="D46" s="11">
        <f>D47+D48+D49</f>
        <v>730229.52</v>
      </c>
      <c r="E46" s="2"/>
    </row>
    <row r="47" spans="1:5" ht="66.599999999999994" x14ac:dyDescent="0.3">
      <c r="A47" s="9" t="s">
        <v>70</v>
      </c>
      <c r="B47" s="8" t="s">
        <v>113</v>
      </c>
      <c r="C47" s="10" t="s">
        <v>71</v>
      </c>
      <c r="D47" s="11">
        <v>718787.38</v>
      </c>
      <c r="E47" s="2"/>
    </row>
    <row r="48" spans="1:5" ht="53.4" x14ac:dyDescent="0.3">
      <c r="A48" s="9" t="s">
        <v>72</v>
      </c>
      <c r="B48" s="8" t="s">
        <v>113</v>
      </c>
      <c r="C48" s="10" t="s">
        <v>73</v>
      </c>
      <c r="D48" s="11">
        <v>7735</v>
      </c>
      <c r="E48" s="2"/>
    </row>
    <row r="49" spans="1:5" ht="89.4" customHeight="1" x14ac:dyDescent="0.3">
      <c r="A49" s="9" t="s">
        <v>352</v>
      </c>
      <c r="B49" s="8" t="s">
        <v>113</v>
      </c>
      <c r="C49" s="10" t="s">
        <v>353</v>
      </c>
      <c r="D49" s="11">
        <v>3707.14</v>
      </c>
      <c r="E49" s="2"/>
    </row>
    <row r="50" spans="1:5" ht="79.8" x14ac:dyDescent="0.3">
      <c r="A50" s="9" t="s">
        <v>93</v>
      </c>
      <c r="B50" s="8" t="s">
        <v>113</v>
      </c>
      <c r="C50" s="10" t="s">
        <v>74</v>
      </c>
      <c r="D50" s="11">
        <f>D51</f>
        <v>343250</v>
      </c>
      <c r="E50" s="2"/>
    </row>
    <row r="51" spans="1:5" ht="106.2" x14ac:dyDescent="0.3">
      <c r="A51" s="9" t="s">
        <v>75</v>
      </c>
      <c r="B51" s="8" t="s">
        <v>113</v>
      </c>
      <c r="C51" s="10" t="s">
        <v>76</v>
      </c>
      <c r="D51" s="11">
        <v>343250</v>
      </c>
      <c r="E51" s="2"/>
    </row>
    <row r="52" spans="1:5" ht="93" x14ac:dyDescent="0.3">
      <c r="A52" s="9" t="s">
        <v>307</v>
      </c>
      <c r="B52" s="8" t="s">
        <v>113</v>
      </c>
      <c r="C52" s="10" t="s">
        <v>308</v>
      </c>
      <c r="D52" s="11">
        <f>D53</f>
        <v>3669672.69</v>
      </c>
      <c r="E52" s="2"/>
    </row>
    <row r="53" spans="1:5" ht="40.200000000000003" x14ac:dyDescent="0.3">
      <c r="A53" s="9" t="s">
        <v>309</v>
      </c>
      <c r="B53" s="8" t="s">
        <v>113</v>
      </c>
      <c r="C53" s="10" t="s">
        <v>310</v>
      </c>
      <c r="D53" s="11">
        <v>3669672.69</v>
      </c>
      <c r="E53" s="2"/>
    </row>
    <row r="54" spans="1:5" ht="15.6" x14ac:dyDescent="0.3">
      <c r="A54" s="9" t="s">
        <v>36</v>
      </c>
      <c r="B54" s="8" t="s">
        <v>113</v>
      </c>
      <c r="C54" s="10" t="s">
        <v>244</v>
      </c>
      <c r="D54" s="11">
        <f>D55+D76+D80+D68</f>
        <v>6309332.4300000006</v>
      </c>
      <c r="E54" s="2"/>
    </row>
    <row r="55" spans="1:5" ht="27" x14ac:dyDescent="0.3">
      <c r="A55" s="9" t="s">
        <v>37</v>
      </c>
      <c r="B55" s="8" t="s">
        <v>113</v>
      </c>
      <c r="C55" s="10" t="s">
        <v>38</v>
      </c>
      <c r="D55" s="11">
        <f>D56+D62+D67</f>
        <v>5427013.1500000004</v>
      </c>
      <c r="E55" s="2"/>
    </row>
    <row r="56" spans="1:5" ht="27" x14ac:dyDescent="0.3">
      <c r="A56" s="9" t="s">
        <v>40</v>
      </c>
      <c r="B56" s="8" t="s">
        <v>113</v>
      </c>
      <c r="C56" s="10" t="s">
        <v>41</v>
      </c>
      <c r="D56" s="11">
        <f>D57+D61</f>
        <v>5139206.54</v>
      </c>
      <c r="E56" s="2"/>
    </row>
    <row r="57" spans="1:5" ht="27" x14ac:dyDescent="0.3">
      <c r="A57" s="9" t="s">
        <v>40</v>
      </c>
      <c r="B57" s="8" t="s">
        <v>113</v>
      </c>
      <c r="C57" s="10" t="s">
        <v>45</v>
      </c>
      <c r="D57" s="11">
        <f>D58+D59+D60</f>
        <v>5139161.96</v>
      </c>
      <c r="E57" s="2"/>
    </row>
    <row r="58" spans="1:5" ht="53.4" x14ac:dyDescent="0.3">
      <c r="A58" s="9" t="s">
        <v>55</v>
      </c>
      <c r="B58" s="8" t="s">
        <v>113</v>
      </c>
      <c r="C58" s="10" t="s">
        <v>234</v>
      </c>
      <c r="D58" s="11">
        <v>5060801.03</v>
      </c>
      <c r="E58" s="2"/>
    </row>
    <row r="59" spans="1:5" ht="40.200000000000003" x14ac:dyDescent="0.3">
      <c r="A59" s="9" t="s">
        <v>42</v>
      </c>
      <c r="B59" s="8" t="s">
        <v>113</v>
      </c>
      <c r="C59" s="10" t="s">
        <v>235</v>
      </c>
      <c r="D59" s="11">
        <v>67203.63</v>
      </c>
      <c r="E59" s="2"/>
    </row>
    <row r="60" spans="1:5" ht="59.4" customHeight="1" x14ac:dyDescent="0.3">
      <c r="A60" s="9" t="s">
        <v>44</v>
      </c>
      <c r="B60" s="8" t="s">
        <v>113</v>
      </c>
      <c r="C60" s="10" t="s">
        <v>236</v>
      </c>
      <c r="D60" s="11">
        <v>11157.3</v>
      </c>
      <c r="E60" s="2"/>
    </row>
    <row r="61" spans="1:5" ht="59.4" customHeight="1" x14ac:dyDescent="0.3">
      <c r="A61" s="9" t="s">
        <v>311</v>
      </c>
      <c r="B61" s="8" t="s">
        <v>113</v>
      </c>
      <c r="C61" s="10" t="s">
        <v>312</v>
      </c>
      <c r="D61" s="11">
        <v>44.58</v>
      </c>
      <c r="E61" s="2"/>
    </row>
    <row r="62" spans="1:5" ht="66.599999999999994" x14ac:dyDescent="0.3">
      <c r="A62" s="9" t="s">
        <v>54</v>
      </c>
      <c r="B62" s="8" t="s">
        <v>113</v>
      </c>
      <c r="C62" s="10" t="s">
        <v>46</v>
      </c>
      <c r="D62" s="11">
        <f>D63+D64+D66+D65</f>
        <v>287807.07999999996</v>
      </c>
      <c r="E62" s="2"/>
    </row>
    <row r="63" spans="1:5" ht="40.200000000000003" x14ac:dyDescent="0.3">
      <c r="A63" s="9" t="s">
        <v>43</v>
      </c>
      <c r="B63" s="8" t="s">
        <v>113</v>
      </c>
      <c r="C63" s="10" t="s">
        <v>237</v>
      </c>
      <c r="D63" s="11">
        <v>234698.75</v>
      </c>
      <c r="E63" s="2"/>
    </row>
    <row r="64" spans="1:5" ht="53.4" x14ac:dyDescent="0.3">
      <c r="A64" s="9" t="s">
        <v>239</v>
      </c>
      <c r="B64" s="8" t="s">
        <v>113</v>
      </c>
      <c r="C64" s="10" t="s">
        <v>238</v>
      </c>
      <c r="D64" s="11">
        <v>8556.18</v>
      </c>
      <c r="E64" s="2"/>
    </row>
    <row r="65" spans="1:5" ht="66.599999999999994" x14ac:dyDescent="0.3">
      <c r="A65" s="9" t="s">
        <v>354</v>
      </c>
      <c r="B65" s="8" t="s">
        <v>113</v>
      </c>
      <c r="C65" s="10" t="s">
        <v>355</v>
      </c>
      <c r="D65" s="11">
        <v>45000</v>
      </c>
      <c r="E65" s="2"/>
    </row>
    <row r="66" spans="1:5" ht="66.599999999999994" x14ac:dyDescent="0.3">
      <c r="A66" s="9" t="s">
        <v>314</v>
      </c>
      <c r="B66" s="8" t="s">
        <v>113</v>
      </c>
      <c r="C66" s="10" t="s">
        <v>313</v>
      </c>
      <c r="D66" s="11">
        <v>-447.85</v>
      </c>
      <c r="E66" s="2"/>
    </row>
    <row r="67" spans="1:5" ht="53.4" x14ac:dyDescent="0.3">
      <c r="A67" s="9" t="s">
        <v>356</v>
      </c>
      <c r="B67" s="8" t="s">
        <v>113</v>
      </c>
      <c r="C67" s="10" t="s">
        <v>357</v>
      </c>
      <c r="D67" s="11">
        <v>-0.47</v>
      </c>
      <c r="E67" s="2"/>
    </row>
    <row r="68" spans="1:5" ht="31.2" customHeight="1" x14ac:dyDescent="0.3">
      <c r="A68" s="9" t="s">
        <v>358</v>
      </c>
      <c r="B68" s="8" t="s">
        <v>113</v>
      </c>
      <c r="C68" s="10" t="s">
        <v>359</v>
      </c>
      <c r="D68" s="11">
        <f>D69+D73</f>
        <v>-46138.98</v>
      </c>
      <c r="E68" s="2"/>
    </row>
    <row r="69" spans="1:5" ht="36" customHeight="1" x14ac:dyDescent="0.3">
      <c r="A69" s="9" t="s">
        <v>358</v>
      </c>
      <c r="B69" s="8" t="s">
        <v>113</v>
      </c>
      <c r="C69" s="10" t="s">
        <v>360</v>
      </c>
      <c r="D69" s="11">
        <f>D70+D71+D72</f>
        <v>-33265.22</v>
      </c>
      <c r="E69" s="2"/>
    </row>
    <row r="70" spans="1:5" ht="59.4" customHeight="1" x14ac:dyDescent="0.3">
      <c r="A70" s="9" t="s">
        <v>361</v>
      </c>
      <c r="B70" s="8" t="s">
        <v>113</v>
      </c>
      <c r="C70" s="10" t="s">
        <v>362</v>
      </c>
      <c r="D70" s="11">
        <v>-36876.36</v>
      </c>
      <c r="E70" s="2"/>
    </row>
    <row r="71" spans="1:5" ht="30" customHeight="1" x14ac:dyDescent="0.3">
      <c r="A71" s="9" t="s">
        <v>363</v>
      </c>
      <c r="B71" s="8" t="s">
        <v>113</v>
      </c>
      <c r="C71" s="10" t="s">
        <v>364</v>
      </c>
      <c r="D71" s="11">
        <v>3434.36</v>
      </c>
      <c r="E71" s="2"/>
    </row>
    <row r="72" spans="1:5" ht="25.8" customHeight="1" x14ac:dyDescent="0.3">
      <c r="A72" s="9" t="s">
        <v>358</v>
      </c>
      <c r="B72" s="8" t="s">
        <v>113</v>
      </c>
      <c r="C72" s="10" t="s">
        <v>365</v>
      </c>
      <c r="D72" s="11">
        <v>176.78</v>
      </c>
      <c r="E72" s="2"/>
    </row>
    <row r="73" spans="1:5" ht="41.4" customHeight="1" x14ac:dyDescent="0.3">
      <c r="A73" s="9" t="s">
        <v>366</v>
      </c>
      <c r="B73" s="8" t="s">
        <v>113</v>
      </c>
      <c r="C73" s="10" t="s">
        <v>367</v>
      </c>
      <c r="D73" s="11">
        <f>D74+D75</f>
        <v>-12873.76</v>
      </c>
      <c r="E73" s="2"/>
    </row>
    <row r="74" spans="1:5" ht="46.2" customHeight="1" x14ac:dyDescent="0.3">
      <c r="A74" s="9" t="s">
        <v>368</v>
      </c>
      <c r="B74" s="8" t="s">
        <v>113</v>
      </c>
      <c r="C74" s="10" t="s">
        <v>369</v>
      </c>
      <c r="D74" s="11">
        <v>-13037.23</v>
      </c>
      <c r="E74" s="2"/>
    </row>
    <row r="75" spans="1:5" ht="47.4" customHeight="1" x14ac:dyDescent="0.3">
      <c r="A75" s="9" t="s">
        <v>368</v>
      </c>
      <c r="B75" s="8" t="s">
        <v>113</v>
      </c>
      <c r="C75" s="10" t="s">
        <v>369</v>
      </c>
      <c r="D75" s="11">
        <v>163.47</v>
      </c>
      <c r="E75" s="2"/>
    </row>
    <row r="76" spans="1:5" ht="15.6" x14ac:dyDescent="0.3">
      <c r="A76" s="9" t="s">
        <v>47</v>
      </c>
      <c r="B76" s="8" t="s">
        <v>113</v>
      </c>
      <c r="C76" s="10" t="s">
        <v>48</v>
      </c>
      <c r="D76" s="11">
        <f>D77</f>
        <v>166520.18999999997</v>
      </c>
      <c r="E76" s="2"/>
    </row>
    <row r="77" spans="1:5" ht="40.200000000000003" x14ac:dyDescent="0.3">
      <c r="A77" s="9" t="s">
        <v>53</v>
      </c>
      <c r="B77" s="8" t="s">
        <v>113</v>
      </c>
      <c r="C77" s="10" t="s">
        <v>49</v>
      </c>
      <c r="D77" s="11">
        <f>D78+D79</f>
        <v>166520.18999999997</v>
      </c>
      <c r="E77" s="2"/>
    </row>
    <row r="78" spans="1:5" ht="15.6" x14ac:dyDescent="0.3">
      <c r="A78" s="9" t="s">
        <v>47</v>
      </c>
      <c r="B78" s="8" t="s">
        <v>113</v>
      </c>
      <c r="C78" s="10" t="s">
        <v>51</v>
      </c>
      <c r="D78" s="11">
        <v>165797.35999999999</v>
      </c>
      <c r="E78" s="2"/>
    </row>
    <row r="79" spans="1:5" ht="27" x14ac:dyDescent="0.3">
      <c r="A79" s="9" t="s">
        <v>50</v>
      </c>
      <c r="B79" s="8" t="s">
        <v>113</v>
      </c>
      <c r="C79" s="10" t="s">
        <v>52</v>
      </c>
      <c r="D79" s="11">
        <v>722.83</v>
      </c>
      <c r="E79" s="2"/>
    </row>
    <row r="80" spans="1:5" ht="43.8" customHeight="1" x14ac:dyDescent="0.3">
      <c r="A80" s="9" t="s">
        <v>241</v>
      </c>
      <c r="B80" s="8" t="s">
        <v>113</v>
      </c>
      <c r="C80" s="10" t="s">
        <v>242</v>
      </c>
      <c r="D80" s="11">
        <f>D81+D82</f>
        <v>761938.07000000007</v>
      </c>
      <c r="E80" s="2"/>
    </row>
    <row r="81" spans="1:5" ht="75" customHeight="1" x14ac:dyDescent="0.3">
      <c r="A81" s="9" t="s">
        <v>240</v>
      </c>
      <c r="B81" s="8" t="s">
        <v>113</v>
      </c>
      <c r="C81" s="10" t="s">
        <v>243</v>
      </c>
      <c r="D81" s="11">
        <v>760186.41</v>
      </c>
      <c r="E81" s="2"/>
    </row>
    <row r="82" spans="1:5" ht="56.4" customHeight="1" x14ac:dyDescent="0.3">
      <c r="A82" s="9" t="s">
        <v>315</v>
      </c>
      <c r="B82" s="8" t="s">
        <v>113</v>
      </c>
      <c r="C82" s="10" t="s">
        <v>316</v>
      </c>
      <c r="D82" s="11">
        <v>1751.66</v>
      </c>
      <c r="E82" s="2"/>
    </row>
    <row r="83" spans="1:5" ht="15.6" x14ac:dyDescent="0.3">
      <c r="A83" s="9" t="s">
        <v>77</v>
      </c>
      <c r="B83" s="8" t="s">
        <v>113</v>
      </c>
      <c r="C83" s="10" t="s">
        <v>78</v>
      </c>
      <c r="D83" s="11">
        <f>D84</f>
        <v>616617.47000000009</v>
      </c>
      <c r="E83" s="2"/>
    </row>
    <row r="84" spans="1:5" ht="15.6" x14ac:dyDescent="0.3">
      <c r="A84" s="9" t="s">
        <v>79</v>
      </c>
      <c r="B84" s="8" t="s">
        <v>113</v>
      </c>
      <c r="C84" s="10" t="s">
        <v>80</v>
      </c>
      <c r="D84" s="11">
        <f>D85</f>
        <v>616617.47000000009</v>
      </c>
      <c r="E84" s="2"/>
    </row>
    <row r="85" spans="1:5" ht="27" x14ac:dyDescent="0.3">
      <c r="A85" s="9" t="s">
        <v>81</v>
      </c>
      <c r="B85" s="8" t="s">
        <v>113</v>
      </c>
      <c r="C85" s="10" t="s">
        <v>82</v>
      </c>
      <c r="D85" s="11">
        <f>D86+D87</f>
        <v>616617.47000000009</v>
      </c>
      <c r="E85" s="2"/>
    </row>
    <row r="86" spans="1:5" ht="53.4" x14ac:dyDescent="0.3">
      <c r="A86" s="9" t="s">
        <v>83</v>
      </c>
      <c r="B86" s="8" t="s">
        <v>113</v>
      </c>
      <c r="C86" s="10" t="s">
        <v>84</v>
      </c>
      <c r="D86" s="11">
        <v>616298.16</v>
      </c>
      <c r="E86" s="2"/>
    </row>
    <row r="87" spans="1:5" ht="40.200000000000003" x14ac:dyDescent="0.3">
      <c r="A87" s="9" t="s">
        <v>85</v>
      </c>
      <c r="B87" s="8" t="s">
        <v>113</v>
      </c>
      <c r="C87" s="10" t="s">
        <v>86</v>
      </c>
      <c r="D87" s="11">
        <v>319.31</v>
      </c>
      <c r="E87" s="2"/>
    </row>
    <row r="88" spans="1:5" ht="15.6" x14ac:dyDescent="0.3">
      <c r="A88" s="9" t="s">
        <v>196</v>
      </c>
      <c r="B88" s="8" t="s">
        <v>113</v>
      </c>
      <c r="C88" s="10" t="s">
        <v>197</v>
      </c>
      <c r="D88" s="11">
        <f>D89</f>
        <v>722612</v>
      </c>
      <c r="E88" s="2"/>
    </row>
    <row r="89" spans="1:5" ht="27" x14ac:dyDescent="0.3">
      <c r="A89" s="9" t="s">
        <v>56</v>
      </c>
      <c r="B89" s="8" t="s">
        <v>113</v>
      </c>
      <c r="C89" s="10" t="s">
        <v>57</v>
      </c>
      <c r="D89" s="11">
        <f>D90</f>
        <v>722612</v>
      </c>
      <c r="E89" s="2"/>
    </row>
    <row r="90" spans="1:5" ht="40.200000000000003" x14ac:dyDescent="0.3">
      <c r="A90" s="9" t="s">
        <v>58</v>
      </c>
      <c r="B90" s="8" t="s">
        <v>113</v>
      </c>
      <c r="C90" s="10" t="s">
        <v>59</v>
      </c>
      <c r="D90" s="11">
        <f>D91+D92</f>
        <v>722612</v>
      </c>
      <c r="E90" s="2"/>
    </row>
    <row r="91" spans="1:5" ht="79.8" x14ac:dyDescent="0.3">
      <c r="A91" s="9" t="s">
        <v>60</v>
      </c>
      <c r="B91" s="8" t="s">
        <v>113</v>
      </c>
      <c r="C91" s="10" t="s">
        <v>317</v>
      </c>
      <c r="D91" s="11">
        <v>690794.3</v>
      </c>
      <c r="E91" s="2"/>
    </row>
    <row r="92" spans="1:5" ht="79.8" x14ac:dyDescent="0.3">
      <c r="A92" s="9" t="s">
        <v>60</v>
      </c>
      <c r="B92" s="8" t="s">
        <v>113</v>
      </c>
      <c r="C92" s="10" t="s">
        <v>318</v>
      </c>
      <c r="D92" s="11">
        <v>31817.7</v>
      </c>
      <c r="E92" s="2"/>
    </row>
    <row r="93" spans="1:5" ht="40.200000000000003" x14ac:dyDescent="0.3">
      <c r="A93" s="9" t="s">
        <v>370</v>
      </c>
      <c r="B93" s="8" t="s">
        <v>113</v>
      </c>
      <c r="C93" s="10" t="s">
        <v>371</v>
      </c>
      <c r="D93" s="11">
        <f>D94</f>
        <v>0</v>
      </c>
      <c r="E93" s="2"/>
    </row>
    <row r="94" spans="1:5" ht="27" x14ac:dyDescent="0.3">
      <c r="A94" s="9" t="s">
        <v>372</v>
      </c>
      <c r="B94" s="8" t="s">
        <v>113</v>
      </c>
      <c r="C94" s="10" t="s">
        <v>373</v>
      </c>
      <c r="D94" s="11">
        <f>D95+D96</f>
        <v>0</v>
      </c>
      <c r="E94" s="2"/>
    </row>
    <row r="95" spans="1:5" ht="27" x14ac:dyDescent="0.3">
      <c r="A95" s="9" t="s">
        <v>374</v>
      </c>
      <c r="B95" s="8" t="s">
        <v>113</v>
      </c>
      <c r="C95" s="10" t="s">
        <v>375</v>
      </c>
      <c r="D95" s="11">
        <v>-58</v>
      </c>
      <c r="E95" s="2"/>
    </row>
    <row r="96" spans="1:5" ht="44.4" customHeight="1" x14ac:dyDescent="0.3">
      <c r="A96" s="9" t="s">
        <v>376</v>
      </c>
      <c r="B96" s="8" t="s">
        <v>113</v>
      </c>
      <c r="C96" s="10" t="s">
        <v>377</v>
      </c>
      <c r="D96" s="11">
        <v>58</v>
      </c>
      <c r="E96" s="2"/>
    </row>
    <row r="97" spans="1:5" ht="15.6" x14ac:dyDescent="0.3">
      <c r="A97" s="9" t="s">
        <v>194</v>
      </c>
      <c r="B97" s="8" t="s">
        <v>113</v>
      </c>
      <c r="C97" s="10" t="s">
        <v>195</v>
      </c>
      <c r="D97" s="11">
        <f>D98</f>
        <v>250</v>
      </c>
      <c r="E97" s="2"/>
    </row>
    <row r="98" spans="1:5" ht="61.8" customHeight="1" x14ac:dyDescent="0.3">
      <c r="A98" s="9" t="s">
        <v>247</v>
      </c>
      <c r="B98" s="8" t="s">
        <v>113</v>
      </c>
      <c r="C98" s="10" t="s">
        <v>248</v>
      </c>
      <c r="D98" s="11">
        <f>D99</f>
        <v>250</v>
      </c>
      <c r="E98" s="2"/>
    </row>
    <row r="99" spans="1:5" ht="76.2" customHeight="1" x14ac:dyDescent="0.3">
      <c r="A99" s="9" t="s">
        <v>246</v>
      </c>
      <c r="B99" s="8" t="s">
        <v>113</v>
      </c>
      <c r="C99" s="10" t="s">
        <v>245</v>
      </c>
      <c r="D99" s="11">
        <v>250</v>
      </c>
      <c r="E99" s="2"/>
    </row>
    <row r="100" spans="1:5" ht="27" x14ac:dyDescent="0.3">
      <c r="A100" s="5" t="s">
        <v>94</v>
      </c>
      <c r="B100" s="6" t="s">
        <v>97</v>
      </c>
      <c r="C100" s="7"/>
      <c r="D100" s="12">
        <f>D101+D131</f>
        <v>50587922.740000002</v>
      </c>
      <c r="E100" s="2"/>
    </row>
    <row r="101" spans="1:5" ht="15.6" x14ac:dyDescent="0.3">
      <c r="A101" s="9" t="s">
        <v>184</v>
      </c>
      <c r="B101" s="8" t="s">
        <v>97</v>
      </c>
      <c r="C101" s="10" t="s">
        <v>185</v>
      </c>
      <c r="D101" s="11">
        <f>D102+D108+D112+D118+D128</f>
        <v>4863655.3899999997</v>
      </c>
      <c r="E101" s="2"/>
    </row>
    <row r="102" spans="1:5" ht="40.200000000000003" x14ac:dyDescent="0.3">
      <c r="A102" s="9" t="s">
        <v>95</v>
      </c>
      <c r="B102" s="8" t="s">
        <v>97</v>
      </c>
      <c r="C102" s="10" t="s">
        <v>198</v>
      </c>
      <c r="D102" s="11">
        <f>D103+D106</f>
        <v>2715206.3099999996</v>
      </c>
      <c r="E102" s="2"/>
    </row>
    <row r="103" spans="1:5" ht="79.8" x14ac:dyDescent="0.3">
      <c r="A103" s="9" t="s">
        <v>96</v>
      </c>
      <c r="B103" s="8" t="s">
        <v>97</v>
      </c>
      <c r="C103" s="10" t="s">
        <v>176</v>
      </c>
      <c r="D103" s="11">
        <f>D104</f>
        <v>2484268.2999999998</v>
      </c>
      <c r="E103" s="2"/>
    </row>
    <row r="104" spans="1:5" ht="66.599999999999994" x14ac:dyDescent="0.3">
      <c r="A104" s="9" t="s">
        <v>98</v>
      </c>
      <c r="B104" s="8" t="s">
        <v>97</v>
      </c>
      <c r="C104" s="10" t="s">
        <v>99</v>
      </c>
      <c r="D104" s="11">
        <f>D105</f>
        <v>2484268.2999999998</v>
      </c>
      <c r="E104" s="2"/>
    </row>
    <row r="105" spans="1:5" ht="91.2" customHeight="1" x14ac:dyDescent="0.3">
      <c r="A105" s="9" t="s">
        <v>100</v>
      </c>
      <c r="B105" s="8" t="s">
        <v>97</v>
      </c>
      <c r="C105" s="10" t="s">
        <v>101</v>
      </c>
      <c r="D105" s="11">
        <v>2484268.2999999998</v>
      </c>
      <c r="E105" s="2"/>
    </row>
    <row r="106" spans="1:5" ht="79.8" x14ac:dyDescent="0.3">
      <c r="A106" s="9" t="s">
        <v>102</v>
      </c>
      <c r="B106" s="8" t="s">
        <v>97</v>
      </c>
      <c r="C106" s="10" t="s">
        <v>177</v>
      </c>
      <c r="D106" s="11">
        <f>D107</f>
        <v>230938.01</v>
      </c>
      <c r="E106" s="2"/>
    </row>
    <row r="107" spans="1:5" ht="66.599999999999994" x14ac:dyDescent="0.3">
      <c r="A107" s="9" t="s">
        <v>103</v>
      </c>
      <c r="B107" s="8" t="s">
        <v>97</v>
      </c>
      <c r="C107" s="10" t="s">
        <v>104</v>
      </c>
      <c r="D107" s="11">
        <v>230938.01</v>
      </c>
      <c r="E107" s="2"/>
    </row>
    <row r="108" spans="1:5" ht="27" x14ac:dyDescent="0.3">
      <c r="A108" s="9" t="s">
        <v>199</v>
      </c>
      <c r="B108" s="8" t="s">
        <v>97</v>
      </c>
      <c r="C108" s="10" t="s">
        <v>200</v>
      </c>
      <c r="D108" s="11">
        <f>D109</f>
        <v>449408.14</v>
      </c>
      <c r="E108" s="2"/>
    </row>
    <row r="109" spans="1:5" ht="15.6" x14ac:dyDescent="0.3">
      <c r="A109" s="9" t="s">
        <v>201</v>
      </c>
      <c r="B109" s="8" t="s">
        <v>97</v>
      </c>
      <c r="C109" s="10" t="s">
        <v>202</v>
      </c>
      <c r="D109" s="11">
        <f>D110</f>
        <v>449408.14</v>
      </c>
      <c r="E109" s="2"/>
    </row>
    <row r="110" spans="1:5" ht="27" x14ac:dyDescent="0.3">
      <c r="A110" s="9" t="s">
        <v>105</v>
      </c>
      <c r="B110" s="8" t="s">
        <v>97</v>
      </c>
      <c r="C110" s="10" t="s">
        <v>61</v>
      </c>
      <c r="D110" s="11">
        <f>D111</f>
        <v>449408.14</v>
      </c>
      <c r="E110" s="2"/>
    </row>
    <row r="111" spans="1:5" ht="40.200000000000003" x14ac:dyDescent="0.3">
      <c r="A111" s="9" t="s">
        <v>106</v>
      </c>
      <c r="B111" s="8" t="s">
        <v>97</v>
      </c>
      <c r="C111" s="10" t="s">
        <v>107</v>
      </c>
      <c r="D111" s="11">
        <v>449408.14</v>
      </c>
      <c r="E111" s="2"/>
    </row>
    <row r="112" spans="1:5" ht="27" x14ac:dyDescent="0.3">
      <c r="A112" s="9" t="s">
        <v>62</v>
      </c>
      <c r="B112" s="8" t="s">
        <v>97</v>
      </c>
      <c r="C112" s="10" t="s">
        <v>63</v>
      </c>
      <c r="D112" s="11">
        <f>D115+D113</f>
        <v>1348395.09</v>
      </c>
      <c r="E112" s="2"/>
    </row>
    <row r="113" spans="1:5" ht="79.8" x14ac:dyDescent="0.3">
      <c r="A113" s="9" t="s">
        <v>378</v>
      </c>
      <c r="B113" s="8" t="s">
        <v>97</v>
      </c>
      <c r="C113" s="10" t="s">
        <v>379</v>
      </c>
      <c r="D113" s="11">
        <f>D114</f>
        <v>1231000</v>
      </c>
      <c r="E113" s="2"/>
    </row>
    <row r="114" spans="1:5" ht="93" x14ac:dyDescent="0.3">
      <c r="A114" s="9" t="s">
        <v>380</v>
      </c>
      <c r="B114" s="8" t="s">
        <v>97</v>
      </c>
      <c r="C114" s="10" t="s">
        <v>381</v>
      </c>
      <c r="D114" s="11">
        <v>1231000</v>
      </c>
      <c r="E114" s="2"/>
    </row>
    <row r="115" spans="1:5" ht="27" x14ac:dyDescent="0.3">
      <c r="A115" s="9" t="s">
        <v>210</v>
      </c>
      <c r="B115" s="8" t="s">
        <v>97</v>
      </c>
      <c r="C115" s="10" t="s">
        <v>108</v>
      </c>
      <c r="D115" s="11">
        <f>D116</f>
        <v>117395.09</v>
      </c>
      <c r="E115" s="2"/>
    </row>
    <row r="116" spans="1:5" ht="27" x14ac:dyDescent="0.3">
      <c r="A116" s="9" t="s">
        <v>109</v>
      </c>
      <c r="B116" s="8" t="s">
        <v>97</v>
      </c>
      <c r="C116" s="10" t="s">
        <v>110</v>
      </c>
      <c r="D116" s="11">
        <f>D117</f>
        <v>117395.09</v>
      </c>
      <c r="E116" s="2"/>
    </row>
    <row r="117" spans="1:5" ht="53.4" x14ac:dyDescent="0.3">
      <c r="A117" s="9" t="s">
        <v>111</v>
      </c>
      <c r="B117" s="8" t="s">
        <v>97</v>
      </c>
      <c r="C117" s="10" t="s">
        <v>112</v>
      </c>
      <c r="D117" s="11">
        <v>117395.09</v>
      </c>
      <c r="E117" s="2"/>
    </row>
    <row r="118" spans="1:5" ht="15.6" x14ac:dyDescent="0.3">
      <c r="A118" s="9" t="s">
        <v>194</v>
      </c>
      <c r="B118" s="8"/>
      <c r="C118" s="10" t="s">
        <v>195</v>
      </c>
      <c r="D118" s="11">
        <f>D119+D123+D122</f>
        <v>351645.85</v>
      </c>
      <c r="E118" s="2"/>
    </row>
    <row r="119" spans="1:5" ht="40.200000000000003" customHeight="1" x14ac:dyDescent="0.3">
      <c r="A119" s="9" t="s">
        <v>264</v>
      </c>
      <c r="B119" s="8" t="s">
        <v>97</v>
      </c>
      <c r="C119" s="10" t="s">
        <v>265</v>
      </c>
      <c r="D119" s="11">
        <f>D120</f>
        <v>20300</v>
      </c>
      <c r="E119" s="2"/>
    </row>
    <row r="120" spans="1:5" ht="54.6" customHeight="1" x14ac:dyDescent="0.3">
      <c r="A120" s="9" t="s">
        <v>260</v>
      </c>
      <c r="B120" s="8" t="s">
        <v>97</v>
      </c>
      <c r="C120" s="10" t="s">
        <v>261</v>
      </c>
      <c r="D120" s="11">
        <f>D121</f>
        <v>20300</v>
      </c>
      <c r="E120" s="2"/>
    </row>
    <row r="121" spans="1:5" ht="88.8" customHeight="1" x14ac:dyDescent="0.3">
      <c r="A121" s="9" t="s">
        <v>251</v>
      </c>
      <c r="B121" s="8" t="s">
        <v>97</v>
      </c>
      <c r="C121" s="10" t="s">
        <v>250</v>
      </c>
      <c r="D121" s="11">
        <v>20300</v>
      </c>
      <c r="E121" s="2"/>
    </row>
    <row r="122" spans="1:5" ht="57.6" customHeight="1" x14ac:dyDescent="0.3">
      <c r="A122" s="9" t="s">
        <v>383</v>
      </c>
      <c r="B122" s="8" t="s">
        <v>97</v>
      </c>
      <c r="C122" s="10" t="s">
        <v>382</v>
      </c>
      <c r="D122" s="11">
        <v>3000</v>
      </c>
      <c r="E122" s="2"/>
    </row>
    <row r="123" spans="1:5" ht="120" customHeight="1" x14ac:dyDescent="0.3">
      <c r="A123" s="9" t="s">
        <v>262</v>
      </c>
      <c r="B123" s="8" t="s">
        <v>97</v>
      </c>
      <c r="C123" s="10" t="s">
        <v>263</v>
      </c>
      <c r="D123" s="11">
        <f>D124+D126</f>
        <v>328345.84999999998</v>
      </c>
      <c r="E123" s="2"/>
    </row>
    <row r="124" spans="1:5" ht="63" customHeight="1" x14ac:dyDescent="0.3">
      <c r="A124" s="9" t="s">
        <v>258</v>
      </c>
      <c r="B124" s="8" t="s">
        <v>97</v>
      </c>
      <c r="C124" s="10" t="s">
        <v>259</v>
      </c>
      <c r="D124" s="11">
        <f>D125</f>
        <v>319256.25</v>
      </c>
      <c r="E124" s="2"/>
    </row>
    <row r="125" spans="1:5" ht="76.2" customHeight="1" x14ac:dyDescent="0.3">
      <c r="A125" s="9" t="s">
        <v>253</v>
      </c>
      <c r="B125" s="8" t="s">
        <v>97</v>
      </c>
      <c r="C125" s="10" t="s">
        <v>252</v>
      </c>
      <c r="D125" s="11">
        <v>319256.25</v>
      </c>
      <c r="E125" s="2"/>
    </row>
    <row r="126" spans="1:5" ht="88.2" customHeight="1" x14ac:dyDescent="0.3">
      <c r="A126" s="9" t="s">
        <v>256</v>
      </c>
      <c r="B126" s="8" t="s">
        <v>97</v>
      </c>
      <c r="C126" s="10" t="s">
        <v>257</v>
      </c>
      <c r="D126" s="11">
        <f>D127</f>
        <v>9089.6</v>
      </c>
      <c r="E126" s="2"/>
    </row>
    <row r="127" spans="1:5" ht="76.2" customHeight="1" x14ac:dyDescent="0.3">
      <c r="A127" s="9" t="s">
        <v>255</v>
      </c>
      <c r="B127" s="8" t="s">
        <v>97</v>
      </c>
      <c r="C127" s="10" t="s">
        <v>254</v>
      </c>
      <c r="D127" s="11">
        <v>9089.6</v>
      </c>
      <c r="E127" s="2"/>
    </row>
    <row r="128" spans="1:5" ht="29.4" customHeight="1" x14ac:dyDescent="0.3">
      <c r="A128" s="9" t="s">
        <v>319</v>
      </c>
      <c r="B128" s="8" t="s">
        <v>97</v>
      </c>
      <c r="C128" s="10" t="s">
        <v>322</v>
      </c>
      <c r="D128" s="11">
        <f>D129</f>
        <v>-1000</v>
      </c>
      <c r="E128" s="2"/>
    </row>
    <row r="129" spans="1:5" ht="29.4" customHeight="1" x14ac:dyDescent="0.3">
      <c r="A129" s="9" t="s">
        <v>320</v>
      </c>
      <c r="B129" s="8" t="s">
        <v>97</v>
      </c>
      <c r="C129" s="10" t="s">
        <v>323</v>
      </c>
      <c r="D129" s="11">
        <f>D130</f>
        <v>-1000</v>
      </c>
      <c r="E129" s="2"/>
    </row>
    <row r="130" spans="1:5" ht="37.200000000000003" customHeight="1" x14ac:dyDescent="0.3">
      <c r="A130" s="9" t="s">
        <v>321</v>
      </c>
      <c r="B130" s="8" t="s">
        <v>97</v>
      </c>
      <c r="C130" s="10" t="s">
        <v>324</v>
      </c>
      <c r="D130" s="11">
        <v>-1000</v>
      </c>
      <c r="E130" s="2"/>
    </row>
    <row r="131" spans="1:5" ht="15.6" x14ac:dyDescent="0.3">
      <c r="A131" s="9" t="s">
        <v>205</v>
      </c>
      <c r="B131" s="8" t="s">
        <v>97</v>
      </c>
      <c r="C131" s="10" t="s">
        <v>206</v>
      </c>
      <c r="D131" s="11">
        <f>D132+D156+D153</f>
        <v>45724267.350000001</v>
      </c>
      <c r="E131" s="2"/>
    </row>
    <row r="132" spans="1:5" ht="40.200000000000003" x14ac:dyDescent="0.3">
      <c r="A132" s="9" t="s">
        <v>207</v>
      </c>
      <c r="B132" s="8" t="s">
        <v>97</v>
      </c>
      <c r="C132" s="10" t="s">
        <v>208</v>
      </c>
      <c r="D132" s="11">
        <f>D136+D142+D148+D133</f>
        <v>44710564.43</v>
      </c>
      <c r="E132" s="2"/>
    </row>
    <row r="133" spans="1:5" ht="27" x14ac:dyDescent="0.3">
      <c r="A133" s="9" t="s">
        <v>20</v>
      </c>
      <c r="B133" s="8" t="s">
        <v>97</v>
      </c>
      <c r="C133" s="10" t="s">
        <v>21</v>
      </c>
      <c r="D133" s="11">
        <f>D134</f>
        <v>1518744.12</v>
      </c>
      <c r="E133" s="2"/>
    </row>
    <row r="134" spans="1:5" ht="19.8" customHeight="1" x14ac:dyDescent="0.3">
      <c r="A134" s="9" t="s">
        <v>266</v>
      </c>
      <c r="B134" s="8" t="s">
        <v>97</v>
      </c>
      <c r="C134" s="10" t="s">
        <v>267</v>
      </c>
      <c r="D134" s="11">
        <f>D135</f>
        <v>1518744.12</v>
      </c>
      <c r="E134" s="2"/>
    </row>
    <row r="135" spans="1:5" ht="40.200000000000003" x14ac:dyDescent="0.3">
      <c r="A135" s="9" t="s">
        <v>268</v>
      </c>
      <c r="B135" s="8" t="s">
        <v>97</v>
      </c>
      <c r="C135" s="10" t="s">
        <v>269</v>
      </c>
      <c r="D135" s="11">
        <v>1518744.12</v>
      </c>
      <c r="E135" s="2"/>
    </row>
    <row r="136" spans="1:5" ht="27" x14ac:dyDescent="0.3">
      <c r="A136" s="9" t="s">
        <v>221</v>
      </c>
      <c r="B136" s="8" t="s">
        <v>97</v>
      </c>
      <c r="C136" s="10" t="s">
        <v>211</v>
      </c>
      <c r="D136" s="11">
        <f>D137+D138+D139+D140+D141</f>
        <v>25990942.309999999</v>
      </c>
      <c r="E136" s="2"/>
    </row>
    <row r="137" spans="1:5" ht="40.200000000000003" x14ac:dyDescent="0.3">
      <c r="A137" s="9" t="s">
        <v>212</v>
      </c>
      <c r="B137" s="8" t="s">
        <v>97</v>
      </c>
      <c r="C137" s="10" t="s">
        <v>213</v>
      </c>
      <c r="D137" s="11">
        <v>160687.79999999999</v>
      </c>
      <c r="E137" s="2"/>
    </row>
    <row r="138" spans="1:5" ht="27" x14ac:dyDescent="0.3">
      <c r="A138" s="9" t="s">
        <v>270</v>
      </c>
      <c r="B138" s="8" t="s">
        <v>97</v>
      </c>
      <c r="C138" s="10" t="s">
        <v>271</v>
      </c>
      <c r="D138" s="11">
        <v>775254.51</v>
      </c>
      <c r="E138" s="2"/>
    </row>
    <row r="139" spans="1:5" ht="66.599999999999994" x14ac:dyDescent="0.3">
      <c r="A139" s="9" t="s">
        <v>384</v>
      </c>
      <c r="B139" s="8" t="s">
        <v>97</v>
      </c>
      <c r="C139" s="10" t="s">
        <v>385</v>
      </c>
      <c r="D139" s="11">
        <v>45000</v>
      </c>
      <c r="E139" s="2"/>
    </row>
    <row r="140" spans="1:5" ht="53.4" x14ac:dyDescent="0.3">
      <c r="A140" s="9" t="s">
        <v>0</v>
      </c>
      <c r="B140" s="8" t="s">
        <v>97</v>
      </c>
      <c r="C140" s="10" t="s">
        <v>1</v>
      </c>
      <c r="D140" s="11">
        <v>25000000</v>
      </c>
      <c r="E140" s="2"/>
    </row>
    <row r="141" spans="1:5" ht="53.4" x14ac:dyDescent="0.3">
      <c r="A141" s="9" t="s">
        <v>386</v>
      </c>
      <c r="B141" s="8" t="s">
        <v>97</v>
      </c>
      <c r="C141" s="10" t="s">
        <v>325</v>
      </c>
      <c r="D141" s="11">
        <v>10000</v>
      </c>
      <c r="E141" s="2"/>
    </row>
    <row r="142" spans="1:5" ht="27" x14ac:dyDescent="0.3">
      <c r="A142" s="9" t="s">
        <v>209</v>
      </c>
      <c r="B142" s="8" t="s">
        <v>97</v>
      </c>
      <c r="C142" s="10" t="s">
        <v>2</v>
      </c>
      <c r="D142" s="11">
        <f>D143+D145+D146+D147+D144</f>
        <v>1308578</v>
      </c>
      <c r="E142" s="2"/>
    </row>
    <row r="143" spans="1:5" ht="53.4" x14ac:dyDescent="0.3">
      <c r="A143" s="9" t="s">
        <v>3</v>
      </c>
      <c r="B143" s="8" t="s">
        <v>97</v>
      </c>
      <c r="C143" s="10" t="s">
        <v>4</v>
      </c>
      <c r="D143" s="11">
        <v>705500</v>
      </c>
      <c r="E143" s="2"/>
    </row>
    <row r="144" spans="1:5" ht="79.8" x14ac:dyDescent="0.3">
      <c r="A144" s="9" t="s">
        <v>387</v>
      </c>
      <c r="B144" s="8" t="s">
        <v>97</v>
      </c>
      <c r="C144" s="10" t="s">
        <v>388</v>
      </c>
      <c r="D144" s="11">
        <v>8397</v>
      </c>
      <c r="E144" s="2"/>
    </row>
    <row r="145" spans="1:5" ht="66.599999999999994" x14ac:dyDescent="0.3">
      <c r="A145" s="9" t="s">
        <v>5</v>
      </c>
      <c r="B145" s="8" t="s">
        <v>97</v>
      </c>
      <c r="C145" s="10" t="s">
        <v>6</v>
      </c>
      <c r="D145" s="11">
        <v>299345</v>
      </c>
      <c r="E145" s="2"/>
    </row>
    <row r="146" spans="1:5" ht="53.4" x14ac:dyDescent="0.3">
      <c r="A146" s="9" t="s">
        <v>7</v>
      </c>
      <c r="B146" s="8" t="s">
        <v>97</v>
      </c>
      <c r="C146" s="10" t="s">
        <v>8</v>
      </c>
      <c r="D146" s="11">
        <v>14902</v>
      </c>
      <c r="E146" s="2"/>
    </row>
    <row r="147" spans="1:5" ht="40.200000000000003" x14ac:dyDescent="0.3">
      <c r="A147" s="9" t="s">
        <v>9</v>
      </c>
      <c r="B147" s="8" t="s">
        <v>97</v>
      </c>
      <c r="C147" s="10" t="s">
        <v>10</v>
      </c>
      <c r="D147" s="11">
        <v>280434</v>
      </c>
      <c r="E147" s="2"/>
    </row>
    <row r="148" spans="1:5" ht="15.6" x14ac:dyDescent="0.3">
      <c r="A148" s="9" t="s">
        <v>222</v>
      </c>
      <c r="B148" s="8" t="s">
        <v>97</v>
      </c>
      <c r="C148" s="10" t="s">
        <v>11</v>
      </c>
      <c r="D148" s="11">
        <f>D149+D150+D151+D152</f>
        <v>15892300</v>
      </c>
      <c r="E148" s="2"/>
    </row>
    <row r="149" spans="1:5" ht="79.8" x14ac:dyDescent="0.3">
      <c r="A149" s="9" t="s">
        <v>12</v>
      </c>
      <c r="B149" s="8" t="s">
        <v>97</v>
      </c>
      <c r="C149" s="10" t="s">
        <v>13</v>
      </c>
      <c r="D149" s="11">
        <v>983000</v>
      </c>
      <c r="E149" s="2"/>
    </row>
    <row r="150" spans="1:5" ht="79.8" x14ac:dyDescent="0.3">
      <c r="A150" s="9" t="s">
        <v>14</v>
      </c>
      <c r="B150" s="8" t="s">
        <v>97</v>
      </c>
      <c r="C150" s="10" t="s">
        <v>15</v>
      </c>
      <c r="D150" s="11">
        <v>206900</v>
      </c>
      <c r="E150" s="2"/>
    </row>
    <row r="151" spans="1:5" ht="66.599999999999994" x14ac:dyDescent="0.3">
      <c r="A151" s="9" t="s">
        <v>16</v>
      </c>
      <c r="B151" s="8" t="s">
        <v>97</v>
      </c>
      <c r="C151" s="10" t="s">
        <v>17</v>
      </c>
      <c r="D151" s="11">
        <v>30900</v>
      </c>
      <c r="E151" s="2"/>
    </row>
    <row r="152" spans="1:5" ht="53.4" x14ac:dyDescent="0.3">
      <c r="A152" s="9" t="s">
        <v>272</v>
      </c>
      <c r="B152" s="8" t="s">
        <v>97</v>
      </c>
      <c r="C152" s="10" t="s">
        <v>273</v>
      </c>
      <c r="D152" s="11">
        <v>14671500</v>
      </c>
      <c r="E152" s="2"/>
    </row>
    <row r="153" spans="1:5" ht="15.6" x14ac:dyDescent="0.3">
      <c r="A153" s="9" t="s">
        <v>389</v>
      </c>
      <c r="B153" s="8" t="s">
        <v>97</v>
      </c>
      <c r="C153" s="10" t="s">
        <v>390</v>
      </c>
      <c r="D153" s="11">
        <f>D154+D155</f>
        <v>1580891</v>
      </c>
      <c r="E153" s="2"/>
    </row>
    <row r="154" spans="1:5" ht="27" x14ac:dyDescent="0.3">
      <c r="A154" s="9" t="s">
        <v>327</v>
      </c>
      <c r="B154" s="8" t="s">
        <v>97</v>
      </c>
      <c r="C154" s="10" t="s">
        <v>328</v>
      </c>
      <c r="D154" s="11">
        <v>681000</v>
      </c>
      <c r="E154" s="2"/>
    </row>
    <row r="155" spans="1:5" ht="53.4" x14ac:dyDescent="0.3">
      <c r="A155" s="9" t="s">
        <v>391</v>
      </c>
      <c r="B155" s="8" t="s">
        <v>97</v>
      </c>
      <c r="C155" s="10" t="s">
        <v>392</v>
      </c>
      <c r="D155" s="11">
        <v>899891</v>
      </c>
      <c r="E155" s="2"/>
    </row>
    <row r="156" spans="1:5" ht="53.4" x14ac:dyDescent="0.3">
      <c r="A156" s="9" t="s">
        <v>170</v>
      </c>
      <c r="B156" s="8" t="s">
        <v>97</v>
      </c>
      <c r="C156" s="10" t="s">
        <v>223</v>
      </c>
      <c r="D156" s="11">
        <f>D157</f>
        <v>-567188.07999999996</v>
      </c>
      <c r="E156" s="2"/>
    </row>
    <row r="157" spans="1:5" ht="53.4" x14ac:dyDescent="0.3">
      <c r="A157" s="9" t="s">
        <v>171</v>
      </c>
      <c r="B157" s="8" t="s">
        <v>97</v>
      </c>
      <c r="C157" s="10" t="s">
        <v>393</v>
      </c>
      <c r="D157" s="11">
        <f>D158</f>
        <v>-567188.07999999996</v>
      </c>
      <c r="E157" s="2"/>
    </row>
    <row r="158" spans="1:5" ht="106.2" x14ac:dyDescent="0.3">
      <c r="A158" s="9" t="s">
        <v>395</v>
      </c>
      <c r="B158" s="8" t="s">
        <v>97</v>
      </c>
      <c r="C158" s="10" t="s">
        <v>394</v>
      </c>
      <c r="D158" s="11">
        <v>-567188.07999999996</v>
      </c>
      <c r="E158" s="2"/>
    </row>
    <row r="159" spans="1:5" ht="27" x14ac:dyDescent="0.3">
      <c r="A159" s="5" t="s">
        <v>18</v>
      </c>
      <c r="B159" s="6" t="s">
        <v>19</v>
      </c>
      <c r="C159" s="7"/>
      <c r="D159" s="12">
        <f>D164+D160</f>
        <v>79147515.900000006</v>
      </c>
      <c r="E159" s="2"/>
    </row>
    <row r="160" spans="1:5" ht="15.6" x14ac:dyDescent="0.3">
      <c r="A160" s="9" t="s">
        <v>184</v>
      </c>
      <c r="B160" s="8" t="s">
        <v>19</v>
      </c>
      <c r="C160" s="10" t="s">
        <v>185</v>
      </c>
      <c r="D160" s="11">
        <f>D161</f>
        <v>1660.9</v>
      </c>
      <c r="E160" s="2"/>
    </row>
    <row r="161" spans="1:5" ht="15.6" x14ac:dyDescent="0.3">
      <c r="A161" s="9" t="s">
        <v>319</v>
      </c>
      <c r="B161" s="8" t="s">
        <v>19</v>
      </c>
      <c r="C161" s="10" t="s">
        <v>322</v>
      </c>
      <c r="D161" s="11">
        <f>D162</f>
        <v>1660.9</v>
      </c>
      <c r="E161" s="2"/>
    </row>
    <row r="162" spans="1:5" ht="15.6" x14ac:dyDescent="0.3">
      <c r="A162" s="9" t="s">
        <v>320</v>
      </c>
      <c r="B162" s="8" t="s">
        <v>19</v>
      </c>
      <c r="C162" s="10" t="s">
        <v>323</v>
      </c>
      <c r="D162" s="11">
        <f>D163</f>
        <v>1660.9</v>
      </c>
      <c r="E162" s="2"/>
    </row>
    <row r="163" spans="1:5" ht="27" x14ac:dyDescent="0.3">
      <c r="A163" s="9" t="s">
        <v>321</v>
      </c>
      <c r="B163" s="8" t="s">
        <v>19</v>
      </c>
      <c r="C163" s="10" t="s">
        <v>324</v>
      </c>
      <c r="D163" s="11">
        <v>1660.9</v>
      </c>
      <c r="E163" s="2"/>
    </row>
    <row r="164" spans="1:5" ht="15.6" x14ac:dyDescent="0.3">
      <c r="A164" s="9" t="s">
        <v>205</v>
      </c>
      <c r="B164" s="8" t="s">
        <v>19</v>
      </c>
      <c r="C164" s="10" t="s">
        <v>206</v>
      </c>
      <c r="D164" s="11">
        <f>D165</f>
        <v>79145855</v>
      </c>
      <c r="E164" s="2"/>
    </row>
    <row r="165" spans="1:5" ht="40.200000000000003" x14ac:dyDescent="0.3">
      <c r="A165" s="9" t="s">
        <v>207</v>
      </c>
      <c r="B165" s="8" t="s">
        <v>19</v>
      </c>
      <c r="C165" s="10" t="s">
        <v>208</v>
      </c>
      <c r="D165" s="11">
        <f>D166+D169+D171+D173</f>
        <v>79145855</v>
      </c>
      <c r="E165" s="2"/>
    </row>
    <row r="166" spans="1:5" ht="27" x14ac:dyDescent="0.3">
      <c r="A166" s="9" t="s">
        <v>20</v>
      </c>
      <c r="B166" s="8" t="s">
        <v>19</v>
      </c>
      <c r="C166" s="10" t="s">
        <v>21</v>
      </c>
      <c r="D166" s="11">
        <f>D167+D168</f>
        <v>44767110</v>
      </c>
      <c r="E166" s="2"/>
    </row>
    <row r="167" spans="1:5" ht="27" x14ac:dyDescent="0.3">
      <c r="A167" s="9" t="s">
        <v>22</v>
      </c>
      <c r="B167" s="8" t="s">
        <v>19</v>
      </c>
      <c r="C167" s="10" t="s">
        <v>23</v>
      </c>
      <c r="D167" s="11">
        <v>43675439</v>
      </c>
      <c r="E167" s="2"/>
    </row>
    <row r="168" spans="1:5" ht="40.200000000000003" x14ac:dyDescent="0.3">
      <c r="A168" s="9" t="s">
        <v>274</v>
      </c>
      <c r="B168" s="8" t="s">
        <v>19</v>
      </c>
      <c r="C168" s="10" t="s">
        <v>275</v>
      </c>
      <c r="D168" s="11">
        <v>1091671</v>
      </c>
      <c r="E168" s="2"/>
    </row>
    <row r="169" spans="1:5" ht="27" x14ac:dyDescent="0.3">
      <c r="A169" s="9" t="s">
        <v>221</v>
      </c>
      <c r="B169" s="8" t="s">
        <v>19</v>
      </c>
      <c r="C169" s="10" t="s">
        <v>211</v>
      </c>
      <c r="D169" s="11">
        <f>D170</f>
        <v>7157080</v>
      </c>
      <c r="E169" s="2"/>
    </row>
    <row r="170" spans="1:5" ht="40.200000000000003" x14ac:dyDescent="0.3">
      <c r="A170" s="9" t="s">
        <v>24</v>
      </c>
      <c r="B170" s="8" t="s">
        <v>19</v>
      </c>
      <c r="C170" s="10" t="s">
        <v>25</v>
      </c>
      <c r="D170" s="11">
        <v>7157080</v>
      </c>
      <c r="E170" s="2"/>
    </row>
    <row r="171" spans="1:5" ht="27" x14ac:dyDescent="0.3">
      <c r="A171" s="9" t="s">
        <v>209</v>
      </c>
      <c r="B171" s="8" t="s">
        <v>19</v>
      </c>
      <c r="C171" s="10" t="s">
        <v>2</v>
      </c>
      <c r="D171" s="11">
        <f>D172</f>
        <v>26734665</v>
      </c>
      <c r="E171" s="2"/>
    </row>
    <row r="172" spans="1:5" ht="90" customHeight="1" x14ac:dyDescent="0.3">
      <c r="A172" s="9" t="s">
        <v>26</v>
      </c>
      <c r="B172" s="8" t="s">
        <v>19</v>
      </c>
      <c r="C172" s="10" t="s">
        <v>27</v>
      </c>
      <c r="D172" s="11">
        <v>26734665</v>
      </c>
      <c r="E172" s="2"/>
    </row>
    <row r="173" spans="1:5" ht="15.6" x14ac:dyDescent="0.3">
      <c r="A173" s="9" t="s">
        <v>222</v>
      </c>
      <c r="B173" s="8" t="s">
        <v>19</v>
      </c>
      <c r="C173" s="10" t="s">
        <v>11</v>
      </c>
      <c r="D173" s="11">
        <f>D174</f>
        <v>487000</v>
      </c>
      <c r="E173" s="2"/>
    </row>
    <row r="174" spans="1:5" ht="79.8" x14ac:dyDescent="0.3">
      <c r="A174" s="9" t="s">
        <v>12</v>
      </c>
      <c r="B174" s="8" t="s">
        <v>19</v>
      </c>
      <c r="C174" s="10" t="s">
        <v>13</v>
      </c>
      <c r="D174" s="11">
        <v>487000</v>
      </c>
      <c r="E174" s="2"/>
    </row>
    <row r="175" spans="1:5" ht="27" x14ac:dyDescent="0.3">
      <c r="A175" s="5" t="s">
        <v>28</v>
      </c>
      <c r="B175" s="6" t="s">
        <v>29</v>
      </c>
      <c r="C175" s="7"/>
      <c r="D175" s="12">
        <f>D176+D183</f>
        <v>67985115.030000016</v>
      </c>
      <c r="E175" s="2"/>
    </row>
    <row r="176" spans="1:5" ht="15.6" x14ac:dyDescent="0.3">
      <c r="A176" s="9" t="s">
        <v>184</v>
      </c>
      <c r="B176" s="8" t="s">
        <v>29</v>
      </c>
      <c r="C176" s="10" t="s">
        <v>185</v>
      </c>
      <c r="D176" s="11">
        <f>D177</f>
        <v>1554952.33</v>
      </c>
      <c r="E176" s="2"/>
    </row>
    <row r="177" spans="1:5" ht="27" x14ac:dyDescent="0.3">
      <c r="A177" s="9" t="s">
        <v>199</v>
      </c>
      <c r="B177" s="8" t="s">
        <v>29</v>
      </c>
      <c r="C177" s="10" t="s">
        <v>200</v>
      </c>
      <c r="D177" s="11">
        <f>D178+D181</f>
        <v>1554952.33</v>
      </c>
      <c r="E177" s="2"/>
    </row>
    <row r="178" spans="1:5" ht="15.6" x14ac:dyDescent="0.3">
      <c r="A178" s="9" t="s">
        <v>217</v>
      </c>
      <c r="B178" s="8" t="s">
        <v>29</v>
      </c>
      <c r="C178" s="10" t="s">
        <v>396</v>
      </c>
      <c r="D178" s="11">
        <f>D179</f>
        <v>1541761.51</v>
      </c>
      <c r="E178" s="2"/>
    </row>
    <row r="179" spans="1:5" ht="15.6" x14ac:dyDescent="0.3">
      <c r="A179" s="9" t="s">
        <v>219</v>
      </c>
      <c r="B179" s="8" t="s">
        <v>29</v>
      </c>
      <c r="C179" s="10" t="s">
        <v>220</v>
      </c>
      <c r="D179" s="11">
        <f>D180</f>
        <v>1541761.51</v>
      </c>
      <c r="E179" s="2"/>
    </row>
    <row r="180" spans="1:5" ht="27" x14ac:dyDescent="0.3">
      <c r="A180" s="9" t="s">
        <v>30</v>
      </c>
      <c r="B180" s="8" t="s">
        <v>29</v>
      </c>
      <c r="C180" s="10" t="s">
        <v>31</v>
      </c>
      <c r="D180" s="11">
        <v>1541761.51</v>
      </c>
      <c r="E180" s="2"/>
    </row>
    <row r="181" spans="1:5" ht="15.6" x14ac:dyDescent="0.3">
      <c r="A181" s="9" t="s">
        <v>201</v>
      </c>
      <c r="B181" s="8" t="s">
        <v>29</v>
      </c>
      <c r="C181" s="10" t="s">
        <v>397</v>
      </c>
      <c r="D181" s="11">
        <f>D182</f>
        <v>13190.82</v>
      </c>
      <c r="E181" s="2"/>
    </row>
    <row r="182" spans="1:5" ht="27" x14ac:dyDescent="0.3">
      <c r="A182" s="9" t="s">
        <v>249</v>
      </c>
      <c r="B182" s="8" t="s">
        <v>29</v>
      </c>
      <c r="C182" s="10" t="s">
        <v>150</v>
      </c>
      <c r="D182" s="11">
        <v>13190.82</v>
      </c>
      <c r="E182" s="2"/>
    </row>
    <row r="183" spans="1:5" ht="15.6" x14ac:dyDescent="0.3">
      <c r="A183" s="9" t="s">
        <v>205</v>
      </c>
      <c r="B183" s="8" t="s">
        <v>29</v>
      </c>
      <c r="C183" s="10" t="s">
        <v>206</v>
      </c>
      <c r="D183" s="11">
        <f>D184+D198</f>
        <v>66430162.70000001</v>
      </c>
      <c r="E183" s="2"/>
    </row>
    <row r="184" spans="1:5" ht="40.200000000000003" x14ac:dyDescent="0.3">
      <c r="A184" s="9" t="s">
        <v>207</v>
      </c>
      <c r="B184" s="8" t="s">
        <v>29</v>
      </c>
      <c r="C184" s="10" t="s">
        <v>208</v>
      </c>
      <c r="D184" s="11">
        <f>D185+D189+D194</f>
        <v>66531418.360000007</v>
      </c>
      <c r="E184" s="2"/>
    </row>
    <row r="185" spans="1:5" ht="27" x14ac:dyDescent="0.3">
      <c r="A185" s="9" t="s">
        <v>221</v>
      </c>
      <c r="B185" s="8" t="s">
        <v>29</v>
      </c>
      <c r="C185" s="10" t="s">
        <v>211</v>
      </c>
      <c r="D185" s="11">
        <f>D187+D186+D188</f>
        <v>4382159.45</v>
      </c>
      <c r="E185" s="2"/>
    </row>
    <row r="186" spans="1:5" ht="66.599999999999994" x14ac:dyDescent="0.3">
      <c r="A186" s="9" t="s">
        <v>276</v>
      </c>
      <c r="B186" s="8" t="s">
        <v>29</v>
      </c>
      <c r="C186" s="10" t="s">
        <v>277</v>
      </c>
      <c r="D186" s="11">
        <v>1426096.09</v>
      </c>
      <c r="E186" s="2"/>
    </row>
    <row r="187" spans="1:5" ht="27" x14ac:dyDescent="0.3">
      <c r="A187" s="9" t="s">
        <v>32</v>
      </c>
      <c r="B187" s="8" t="s">
        <v>29</v>
      </c>
      <c r="C187" s="10" t="s">
        <v>33</v>
      </c>
      <c r="D187" s="11">
        <v>391968.36</v>
      </c>
      <c r="E187" s="2"/>
    </row>
    <row r="188" spans="1:5" ht="27" x14ac:dyDescent="0.3">
      <c r="A188" s="9" t="s">
        <v>398</v>
      </c>
      <c r="B188" s="8" t="s">
        <v>29</v>
      </c>
      <c r="C188" s="10" t="s">
        <v>399</v>
      </c>
      <c r="D188" s="11">
        <v>2564095</v>
      </c>
      <c r="E188" s="2"/>
    </row>
    <row r="189" spans="1:5" ht="27" x14ac:dyDescent="0.3">
      <c r="A189" s="9" t="s">
        <v>209</v>
      </c>
      <c r="B189" s="8" t="s">
        <v>29</v>
      </c>
      <c r="C189" s="10" t="s">
        <v>2</v>
      </c>
      <c r="D189" s="11">
        <f>D191+D192+D193+D190</f>
        <v>58500797.100000001</v>
      </c>
      <c r="E189" s="2"/>
    </row>
    <row r="190" spans="1:5" ht="119.4" x14ac:dyDescent="0.3">
      <c r="A190" s="9" t="s">
        <v>400</v>
      </c>
      <c r="B190" s="8" t="s">
        <v>29</v>
      </c>
      <c r="C190" s="10" t="s">
        <v>401</v>
      </c>
      <c r="D190" s="11">
        <v>8302551.46</v>
      </c>
      <c r="E190" s="2"/>
    </row>
    <row r="191" spans="1:5" ht="163.19999999999999" customHeight="1" x14ac:dyDescent="0.3">
      <c r="A191" s="9" t="s">
        <v>34</v>
      </c>
      <c r="B191" s="8" t="s">
        <v>29</v>
      </c>
      <c r="C191" s="10" t="s">
        <v>35</v>
      </c>
      <c r="D191" s="11">
        <v>49710438.799999997</v>
      </c>
      <c r="E191" s="2"/>
    </row>
    <row r="192" spans="1:5" ht="79.8" x14ac:dyDescent="0.3">
      <c r="A192" s="9" t="s">
        <v>140</v>
      </c>
      <c r="B192" s="8" t="s">
        <v>29</v>
      </c>
      <c r="C192" s="10" t="s">
        <v>141</v>
      </c>
      <c r="D192" s="11">
        <v>400676.84</v>
      </c>
      <c r="E192" s="2"/>
    </row>
    <row r="193" spans="1:5" ht="79.8" x14ac:dyDescent="0.3">
      <c r="A193" s="9" t="s">
        <v>142</v>
      </c>
      <c r="B193" s="8" t="s">
        <v>29</v>
      </c>
      <c r="C193" s="10" t="s">
        <v>143</v>
      </c>
      <c r="D193" s="11">
        <v>87130</v>
      </c>
      <c r="E193" s="2"/>
    </row>
    <row r="194" spans="1:5" ht="15.6" x14ac:dyDescent="0.3">
      <c r="A194" s="9" t="s">
        <v>222</v>
      </c>
      <c r="B194" s="8" t="s">
        <v>29</v>
      </c>
      <c r="C194" s="10" t="s">
        <v>11</v>
      </c>
      <c r="D194" s="11">
        <f>D196+D197+D195</f>
        <v>3648461.81</v>
      </c>
      <c r="E194" s="2"/>
    </row>
    <row r="195" spans="1:5" ht="66.599999999999994" x14ac:dyDescent="0.3">
      <c r="A195" s="9" t="s">
        <v>402</v>
      </c>
      <c r="B195" s="8" t="s">
        <v>29</v>
      </c>
      <c r="C195" s="10" t="s">
        <v>403</v>
      </c>
      <c r="D195" s="11">
        <v>51841</v>
      </c>
      <c r="E195" s="2"/>
    </row>
    <row r="196" spans="1:5" ht="66.599999999999994" x14ac:dyDescent="0.3">
      <c r="A196" s="9" t="s">
        <v>278</v>
      </c>
      <c r="B196" s="8" t="s">
        <v>29</v>
      </c>
      <c r="C196" s="10" t="s">
        <v>279</v>
      </c>
      <c r="D196" s="11">
        <v>3593344.81</v>
      </c>
      <c r="E196" s="2"/>
    </row>
    <row r="197" spans="1:5" ht="251.4" x14ac:dyDescent="0.3">
      <c r="A197" s="9" t="s">
        <v>404</v>
      </c>
      <c r="B197" s="8" t="s">
        <v>29</v>
      </c>
      <c r="C197" s="10" t="s">
        <v>405</v>
      </c>
      <c r="D197" s="11">
        <v>3276</v>
      </c>
      <c r="E197" s="2"/>
    </row>
    <row r="198" spans="1:5" ht="53.4" x14ac:dyDescent="0.3">
      <c r="A198" s="9" t="s">
        <v>170</v>
      </c>
      <c r="B198" s="8" t="s">
        <v>29</v>
      </c>
      <c r="C198" s="10" t="s">
        <v>223</v>
      </c>
      <c r="D198" s="11">
        <f>D199</f>
        <v>-101255.66</v>
      </c>
      <c r="E198" s="2"/>
    </row>
    <row r="199" spans="1:5" ht="53.4" x14ac:dyDescent="0.3">
      <c r="A199" s="9" t="s">
        <v>171</v>
      </c>
      <c r="B199" s="8" t="s">
        <v>29</v>
      </c>
      <c r="C199" s="10" t="s">
        <v>393</v>
      </c>
      <c r="D199" s="11">
        <f>D200+D201</f>
        <v>-101255.66</v>
      </c>
      <c r="E199" s="2"/>
    </row>
    <row r="200" spans="1:5" ht="106.2" x14ac:dyDescent="0.3">
      <c r="A200" s="9" t="s">
        <v>406</v>
      </c>
      <c r="B200" s="8" t="s">
        <v>29</v>
      </c>
      <c r="C200" s="10" t="s">
        <v>394</v>
      </c>
      <c r="D200" s="11">
        <v>-13190.82</v>
      </c>
      <c r="E200" s="2"/>
    </row>
    <row r="201" spans="1:5" ht="106.2" x14ac:dyDescent="0.3">
      <c r="A201" s="9" t="s">
        <v>406</v>
      </c>
      <c r="B201" s="8" t="s">
        <v>29</v>
      </c>
      <c r="C201" s="10" t="s">
        <v>407</v>
      </c>
      <c r="D201" s="11">
        <v>-88064.84</v>
      </c>
      <c r="E201" s="2"/>
    </row>
    <row r="202" spans="1:5" ht="27" x14ac:dyDescent="0.3">
      <c r="A202" s="5" t="s">
        <v>144</v>
      </c>
      <c r="B202" s="6" t="s">
        <v>145</v>
      </c>
      <c r="C202" s="7"/>
      <c r="D202" s="12">
        <f>D203+D212</f>
        <v>30693244.719999995</v>
      </c>
      <c r="E202" s="2"/>
    </row>
    <row r="203" spans="1:5" ht="15.6" x14ac:dyDescent="0.3">
      <c r="A203" s="9" t="s">
        <v>184</v>
      </c>
      <c r="B203" s="8" t="s">
        <v>145</v>
      </c>
      <c r="C203" s="10" t="s">
        <v>185</v>
      </c>
      <c r="D203" s="11">
        <f>D204+D208</f>
        <v>606162.49</v>
      </c>
      <c r="E203" s="2"/>
    </row>
    <row r="204" spans="1:5" ht="27" x14ac:dyDescent="0.3">
      <c r="A204" s="9" t="s">
        <v>199</v>
      </c>
      <c r="B204" s="8" t="s">
        <v>145</v>
      </c>
      <c r="C204" s="10" t="s">
        <v>200</v>
      </c>
      <c r="D204" s="11">
        <f>D205</f>
        <v>439811.48</v>
      </c>
      <c r="E204" s="2"/>
    </row>
    <row r="205" spans="1:5" ht="15.6" x14ac:dyDescent="0.3">
      <c r="A205" s="9" t="s">
        <v>217</v>
      </c>
      <c r="B205" s="8" t="s">
        <v>145</v>
      </c>
      <c r="C205" s="10" t="s">
        <v>218</v>
      </c>
      <c r="D205" s="11">
        <f>D206</f>
        <v>439811.48</v>
      </c>
      <c r="E205" s="2"/>
    </row>
    <row r="206" spans="1:5" ht="15.6" x14ac:dyDescent="0.3">
      <c r="A206" s="9" t="s">
        <v>219</v>
      </c>
      <c r="B206" s="8" t="s">
        <v>145</v>
      </c>
      <c r="C206" s="10" t="s">
        <v>220</v>
      </c>
      <c r="D206" s="11">
        <f>D207</f>
        <v>439811.48</v>
      </c>
      <c r="E206" s="2"/>
    </row>
    <row r="207" spans="1:5" ht="27" x14ac:dyDescent="0.3">
      <c r="A207" s="9" t="s">
        <v>30</v>
      </c>
      <c r="B207" s="8" t="s">
        <v>145</v>
      </c>
      <c r="C207" s="10" t="s">
        <v>31</v>
      </c>
      <c r="D207" s="11">
        <v>439811.48</v>
      </c>
      <c r="E207" s="2"/>
    </row>
    <row r="208" spans="1:5" ht="15.6" x14ac:dyDescent="0.3">
      <c r="A208" s="9" t="s">
        <v>194</v>
      </c>
      <c r="B208" s="8"/>
      <c r="C208" s="10" t="s">
        <v>195</v>
      </c>
      <c r="D208" s="11">
        <f>D209</f>
        <v>166351.01</v>
      </c>
      <c r="E208" s="2"/>
    </row>
    <row r="209" spans="1:5" ht="106.2" x14ac:dyDescent="0.3">
      <c r="A209" s="9" t="s">
        <v>262</v>
      </c>
      <c r="B209" s="8" t="s">
        <v>145</v>
      </c>
      <c r="C209" s="10" t="s">
        <v>409</v>
      </c>
      <c r="D209" s="11">
        <f>D210</f>
        <v>166351.01</v>
      </c>
      <c r="E209" s="2"/>
    </row>
    <row r="210" spans="1:5" ht="66.599999999999994" x14ac:dyDescent="0.3">
      <c r="A210" s="9" t="s">
        <v>408</v>
      </c>
      <c r="B210" s="8" t="s">
        <v>145</v>
      </c>
      <c r="C210" s="10" t="s">
        <v>410</v>
      </c>
      <c r="D210" s="11">
        <f>D211</f>
        <v>166351.01</v>
      </c>
      <c r="E210" s="2"/>
    </row>
    <row r="211" spans="1:5" ht="66.599999999999994" x14ac:dyDescent="0.3">
      <c r="A211" s="9" t="s">
        <v>253</v>
      </c>
      <c r="B211" s="8" t="s">
        <v>145</v>
      </c>
      <c r="C211" s="10" t="s">
        <v>254</v>
      </c>
      <c r="D211" s="11">
        <v>166351.01</v>
      </c>
      <c r="E211" s="2"/>
    </row>
    <row r="212" spans="1:5" ht="15.6" x14ac:dyDescent="0.3">
      <c r="A212" s="9" t="s">
        <v>205</v>
      </c>
      <c r="B212" s="8" t="s">
        <v>145</v>
      </c>
      <c r="C212" s="10" t="s">
        <v>206</v>
      </c>
      <c r="D212" s="11">
        <f>D213+D224</f>
        <v>30087082.229999997</v>
      </c>
      <c r="E212" s="2"/>
    </row>
    <row r="213" spans="1:5" ht="40.200000000000003" x14ac:dyDescent="0.3">
      <c r="A213" s="9" t="s">
        <v>207</v>
      </c>
      <c r="B213" s="8" t="s">
        <v>145</v>
      </c>
      <c r="C213" s="10" t="s">
        <v>208</v>
      </c>
      <c r="D213" s="11">
        <f>D214+D222</f>
        <v>28975059.259999998</v>
      </c>
      <c r="E213" s="2"/>
    </row>
    <row r="214" spans="1:5" ht="27" x14ac:dyDescent="0.3">
      <c r="A214" s="9" t="s">
        <v>221</v>
      </c>
      <c r="B214" s="8" t="s">
        <v>145</v>
      </c>
      <c r="C214" s="10" t="s">
        <v>211</v>
      </c>
      <c r="D214" s="11">
        <f>D215+D216+D217+D218+D219+D220+D221</f>
        <v>25204662</v>
      </c>
      <c r="E214" s="2"/>
    </row>
    <row r="215" spans="1:5" ht="40.200000000000003" x14ac:dyDescent="0.3">
      <c r="A215" s="9" t="s">
        <v>280</v>
      </c>
      <c r="B215" s="8" t="s">
        <v>145</v>
      </c>
      <c r="C215" s="10" t="s">
        <v>281</v>
      </c>
      <c r="D215" s="11">
        <v>633339</v>
      </c>
      <c r="E215" s="2"/>
    </row>
    <row r="216" spans="1:5" ht="27" x14ac:dyDescent="0.3">
      <c r="A216" s="9" t="s">
        <v>411</v>
      </c>
      <c r="B216" s="8" t="s">
        <v>145</v>
      </c>
      <c r="C216" s="10" t="s">
        <v>412</v>
      </c>
      <c r="D216" s="11">
        <v>8911307</v>
      </c>
      <c r="E216" s="2"/>
    </row>
    <row r="217" spans="1:5" ht="27" x14ac:dyDescent="0.3">
      <c r="A217" s="9" t="s">
        <v>413</v>
      </c>
      <c r="B217" s="8" t="s">
        <v>145</v>
      </c>
      <c r="C217" s="10" t="s">
        <v>282</v>
      </c>
      <c r="D217" s="11">
        <v>4732995</v>
      </c>
      <c r="E217" s="2"/>
    </row>
    <row r="218" spans="1:5" ht="53.4" x14ac:dyDescent="0.3">
      <c r="A218" s="9" t="s">
        <v>414</v>
      </c>
      <c r="B218" s="8" t="s">
        <v>145</v>
      </c>
      <c r="C218" s="10" t="s">
        <v>282</v>
      </c>
      <c r="D218" s="11">
        <v>82090</v>
      </c>
      <c r="E218" s="2"/>
    </row>
    <row r="219" spans="1:5" ht="40.200000000000003" x14ac:dyDescent="0.3">
      <c r="A219" s="9" t="s">
        <v>415</v>
      </c>
      <c r="B219" s="8" t="s">
        <v>145</v>
      </c>
      <c r="C219" s="10" t="s">
        <v>416</v>
      </c>
      <c r="D219" s="11">
        <v>5551029</v>
      </c>
      <c r="E219" s="2"/>
    </row>
    <row r="220" spans="1:5" ht="66.599999999999994" x14ac:dyDescent="0.3">
      <c r="A220" s="9" t="s">
        <v>417</v>
      </c>
      <c r="B220" s="8" t="s">
        <v>145</v>
      </c>
      <c r="C220" s="10" t="s">
        <v>418</v>
      </c>
      <c r="D220" s="11">
        <v>293902</v>
      </c>
      <c r="E220" s="2"/>
    </row>
    <row r="221" spans="1:5" ht="40.200000000000003" x14ac:dyDescent="0.3">
      <c r="A221" s="9" t="s">
        <v>419</v>
      </c>
      <c r="B221" s="8" t="s">
        <v>145</v>
      </c>
      <c r="C221" s="10" t="s">
        <v>420</v>
      </c>
      <c r="D221" s="11">
        <v>5000000</v>
      </c>
      <c r="E221" s="2"/>
    </row>
    <row r="222" spans="1:5" ht="15.6" x14ac:dyDescent="0.3">
      <c r="A222" s="9" t="s">
        <v>222</v>
      </c>
      <c r="B222" s="8" t="s">
        <v>145</v>
      </c>
      <c r="C222" s="10" t="s">
        <v>11</v>
      </c>
      <c r="D222" s="11">
        <f>D223</f>
        <v>3770397.26</v>
      </c>
      <c r="E222" s="2"/>
    </row>
    <row r="223" spans="1:5" ht="79.8" x14ac:dyDescent="0.3">
      <c r="A223" s="9" t="s">
        <v>146</v>
      </c>
      <c r="B223" s="8" t="s">
        <v>145</v>
      </c>
      <c r="C223" s="10" t="s">
        <v>326</v>
      </c>
      <c r="D223" s="11">
        <v>3770397.26</v>
      </c>
      <c r="E223" s="2"/>
    </row>
    <row r="224" spans="1:5" ht="27" x14ac:dyDescent="0.3">
      <c r="A224" s="9" t="s">
        <v>327</v>
      </c>
      <c r="B224" s="8" t="s">
        <v>145</v>
      </c>
      <c r="C224" s="10" t="s">
        <v>328</v>
      </c>
      <c r="D224" s="11">
        <v>1112022.97</v>
      </c>
      <c r="E224" s="2"/>
    </row>
    <row r="225" spans="1:5" ht="27" x14ac:dyDescent="0.3">
      <c r="A225" s="5" t="s">
        <v>147</v>
      </c>
      <c r="B225" s="6" t="s">
        <v>148</v>
      </c>
      <c r="C225" s="7"/>
      <c r="D225" s="12">
        <f>D226+D234</f>
        <v>96735867.700000003</v>
      </c>
      <c r="E225" s="2"/>
    </row>
    <row r="226" spans="1:5" ht="15.6" x14ac:dyDescent="0.3">
      <c r="A226" s="9" t="s">
        <v>184</v>
      </c>
      <c r="B226" s="8" t="s">
        <v>148</v>
      </c>
      <c r="C226" s="10" t="s">
        <v>185</v>
      </c>
      <c r="D226" s="11">
        <f>D227+D231</f>
        <v>3062.98</v>
      </c>
      <c r="E226" s="2"/>
    </row>
    <row r="227" spans="1:5" ht="27" x14ac:dyDescent="0.3">
      <c r="A227" s="9" t="s">
        <v>199</v>
      </c>
      <c r="B227" s="8" t="s">
        <v>148</v>
      </c>
      <c r="C227" s="10" t="s">
        <v>200</v>
      </c>
      <c r="D227" s="11">
        <f>D228</f>
        <v>3062.84</v>
      </c>
      <c r="E227" s="2"/>
    </row>
    <row r="228" spans="1:5" ht="15.6" x14ac:dyDescent="0.3">
      <c r="A228" s="9" t="s">
        <v>201</v>
      </c>
      <c r="B228" s="8" t="s">
        <v>148</v>
      </c>
      <c r="C228" s="10" t="s">
        <v>202</v>
      </c>
      <c r="D228" s="11">
        <f>D229</f>
        <v>3062.84</v>
      </c>
      <c r="E228" s="2"/>
    </row>
    <row r="229" spans="1:5" ht="15.6" x14ac:dyDescent="0.3">
      <c r="A229" s="9" t="s">
        <v>203</v>
      </c>
      <c r="B229" s="8" t="s">
        <v>148</v>
      </c>
      <c r="C229" s="10" t="s">
        <v>204</v>
      </c>
      <c r="D229" s="11">
        <f>D230</f>
        <v>3062.84</v>
      </c>
      <c r="E229" s="2"/>
    </row>
    <row r="230" spans="1:5" ht="27" x14ac:dyDescent="0.3">
      <c r="A230" s="9" t="s">
        <v>149</v>
      </c>
      <c r="B230" s="8" t="s">
        <v>148</v>
      </c>
      <c r="C230" s="10" t="s">
        <v>150</v>
      </c>
      <c r="D230" s="11">
        <v>3062.84</v>
      </c>
      <c r="E230" s="2"/>
    </row>
    <row r="231" spans="1:5" ht="15.6" x14ac:dyDescent="0.3">
      <c r="A231" s="9" t="s">
        <v>319</v>
      </c>
      <c r="B231" s="8" t="s">
        <v>148</v>
      </c>
      <c r="C231" s="10" t="s">
        <v>322</v>
      </c>
      <c r="D231" s="11">
        <f>D232</f>
        <v>0.14000000000000001</v>
      </c>
      <c r="E231" s="2"/>
    </row>
    <row r="232" spans="1:5" ht="15.6" x14ac:dyDescent="0.3">
      <c r="A232" s="9" t="s">
        <v>320</v>
      </c>
      <c r="B232" s="8" t="s">
        <v>148</v>
      </c>
      <c r="C232" s="10" t="s">
        <v>323</v>
      </c>
      <c r="D232" s="11">
        <f>D233</f>
        <v>0.14000000000000001</v>
      </c>
      <c r="E232" s="2"/>
    </row>
    <row r="233" spans="1:5" ht="27" x14ac:dyDescent="0.3">
      <c r="A233" s="9" t="s">
        <v>321</v>
      </c>
      <c r="B233" s="8" t="s">
        <v>148</v>
      </c>
      <c r="C233" s="10" t="s">
        <v>324</v>
      </c>
      <c r="D233" s="11">
        <v>0.14000000000000001</v>
      </c>
      <c r="E233" s="2"/>
    </row>
    <row r="234" spans="1:5" ht="15.6" x14ac:dyDescent="0.3">
      <c r="A234" s="9" t="s">
        <v>205</v>
      </c>
      <c r="B234" s="8" t="s">
        <v>148</v>
      </c>
      <c r="C234" s="10" t="s">
        <v>206</v>
      </c>
      <c r="D234" s="11">
        <f>D235+D250</f>
        <v>96732804.719999999</v>
      </c>
      <c r="E234" s="2"/>
    </row>
    <row r="235" spans="1:5" ht="40.200000000000003" x14ac:dyDescent="0.3">
      <c r="A235" s="9" t="s">
        <v>207</v>
      </c>
      <c r="B235" s="8" t="s">
        <v>148</v>
      </c>
      <c r="C235" s="10" t="s">
        <v>208</v>
      </c>
      <c r="D235" s="11">
        <f>D236</f>
        <v>96735867.560000002</v>
      </c>
      <c r="E235" s="2"/>
    </row>
    <row r="236" spans="1:5" ht="27" x14ac:dyDescent="0.3">
      <c r="A236" s="9" t="s">
        <v>209</v>
      </c>
      <c r="B236" s="8" t="s">
        <v>148</v>
      </c>
      <c r="C236" s="10" t="s">
        <v>2</v>
      </c>
      <c r="D236" s="11">
        <f>D237+D238+D239+D241+D242+D243+D244+D245+D248+D249+D240+D246+D247</f>
        <v>96735867.560000002</v>
      </c>
      <c r="E236" s="2"/>
    </row>
    <row r="237" spans="1:5" ht="40.200000000000003" x14ac:dyDescent="0.3">
      <c r="A237" s="9" t="s">
        <v>151</v>
      </c>
      <c r="B237" s="8" t="s">
        <v>148</v>
      </c>
      <c r="C237" s="10" t="s">
        <v>152</v>
      </c>
      <c r="D237" s="11">
        <v>621000</v>
      </c>
      <c r="E237" s="2"/>
    </row>
    <row r="238" spans="1:5" ht="53.4" x14ac:dyDescent="0.3">
      <c r="A238" s="9" t="s">
        <v>153</v>
      </c>
      <c r="B238" s="8" t="s">
        <v>148</v>
      </c>
      <c r="C238" s="10" t="s">
        <v>154</v>
      </c>
      <c r="D238" s="11">
        <v>8196799</v>
      </c>
      <c r="E238" s="2"/>
    </row>
    <row r="239" spans="1:5" ht="72.599999999999994" customHeight="1" x14ac:dyDescent="0.3">
      <c r="A239" s="9" t="s">
        <v>283</v>
      </c>
      <c r="B239" s="8" t="s">
        <v>148</v>
      </c>
      <c r="C239" s="10" t="s">
        <v>155</v>
      </c>
      <c r="D239" s="11">
        <v>276132</v>
      </c>
      <c r="E239" s="2"/>
    </row>
    <row r="240" spans="1:5" ht="72.599999999999994" customHeight="1" x14ac:dyDescent="0.3">
      <c r="A240" s="9" t="s">
        <v>284</v>
      </c>
      <c r="B240" s="8" t="s">
        <v>148</v>
      </c>
      <c r="C240" s="10" t="s">
        <v>285</v>
      </c>
      <c r="D240" s="11">
        <v>7592424</v>
      </c>
      <c r="E240" s="2"/>
    </row>
    <row r="241" spans="1:5" ht="66.599999999999994" x14ac:dyDescent="0.3">
      <c r="A241" s="9" t="s">
        <v>156</v>
      </c>
      <c r="B241" s="8" t="s">
        <v>148</v>
      </c>
      <c r="C241" s="10" t="s">
        <v>157</v>
      </c>
      <c r="D241" s="11">
        <v>258000</v>
      </c>
      <c r="E241" s="2"/>
    </row>
    <row r="242" spans="1:5" ht="79.8" x14ac:dyDescent="0.3">
      <c r="A242" s="9" t="s">
        <v>158</v>
      </c>
      <c r="B242" s="8" t="s">
        <v>148</v>
      </c>
      <c r="C242" s="10" t="s">
        <v>159</v>
      </c>
      <c r="D242" s="11">
        <v>25596330.879999999</v>
      </c>
      <c r="E242" s="2"/>
    </row>
    <row r="243" spans="1:5" ht="66.599999999999994" x14ac:dyDescent="0.3">
      <c r="A243" s="9" t="s">
        <v>160</v>
      </c>
      <c r="B243" s="8" t="s">
        <v>148</v>
      </c>
      <c r="C243" s="10" t="s">
        <v>161</v>
      </c>
      <c r="D243" s="11">
        <v>10894136</v>
      </c>
      <c r="E243" s="2"/>
    </row>
    <row r="244" spans="1:5" ht="66.599999999999994" x14ac:dyDescent="0.3">
      <c r="A244" s="9" t="s">
        <v>162</v>
      </c>
      <c r="B244" s="8" t="s">
        <v>148</v>
      </c>
      <c r="C244" s="10" t="s">
        <v>163</v>
      </c>
      <c r="D244" s="11">
        <v>126967.82</v>
      </c>
      <c r="E244" s="2"/>
    </row>
    <row r="245" spans="1:5" ht="40.200000000000003" x14ac:dyDescent="0.3">
      <c r="A245" s="9" t="s">
        <v>164</v>
      </c>
      <c r="B245" s="8" t="s">
        <v>148</v>
      </c>
      <c r="C245" s="10" t="s">
        <v>165</v>
      </c>
      <c r="D245" s="11">
        <v>3003852.52</v>
      </c>
      <c r="E245" s="2"/>
    </row>
    <row r="246" spans="1:5" ht="39.6" x14ac:dyDescent="0.3">
      <c r="A246" s="47" t="s">
        <v>286</v>
      </c>
      <c r="B246" s="48">
        <v>344</v>
      </c>
      <c r="C246" s="10" t="s">
        <v>287</v>
      </c>
      <c r="D246" s="11">
        <v>27544873.390000001</v>
      </c>
      <c r="E246" s="2"/>
    </row>
    <row r="247" spans="1:5" ht="39.6" x14ac:dyDescent="0.3">
      <c r="A247" s="47" t="s">
        <v>329</v>
      </c>
      <c r="B247" s="48">
        <v>344</v>
      </c>
      <c r="C247" s="10" t="s">
        <v>421</v>
      </c>
      <c r="D247" s="11">
        <v>2506944</v>
      </c>
      <c r="E247" s="2"/>
    </row>
    <row r="248" spans="1:5" ht="53.4" x14ac:dyDescent="0.3">
      <c r="A248" s="9" t="s">
        <v>166</v>
      </c>
      <c r="B248" s="8" t="s">
        <v>148</v>
      </c>
      <c r="C248" s="10" t="s">
        <v>167</v>
      </c>
      <c r="D248" s="11">
        <v>25244</v>
      </c>
      <c r="E248" s="2"/>
    </row>
    <row r="249" spans="1:5" ht="40.200000000000003" x14ac:dyDescent="0.3">
      <c r="A249" s="9" t="s">
        <v>168</v>
      </c>
      <c r="B249" s="8" t="s">
        <v>148</v>
      </c>
      <c r="C249" s="10" t="s">
        <v>169</v>
      </c>
      <c r="D249" s="11">
        <v>10093163.949999999</v>
      </c>
      <c r="E249" s="2"/>
    </row>
    <row r="250" spans="1:5" ht="53.4" x14ac:dyDescent="0.3">
      <c r="A250" s="9" t="s">
        <v>170</v>
      </c>
      <c r="B250" s="8" t="s">
        <v>148</v>
      </c>
      <c r="C250" s="10" t="s">
        <v>223</v>
      </c>
      <c r="D250" s="11">
        <f>D251</f>
        <v>-3062.84</v>
      </c>
      <c r="E250" s="2"/>
    </row>
    <row r="251" spans="1:5" ht="53.4" x14ac:dyDescent="0.3">
      <c r="A251" s="9" t="s">
        <v>171</v>
      </c>
      <c r="B251" s="8" t="s">
        <v>148</v>
      </c>
      <c r="C251" s="10" t="s">
        <v>172</v>
      </c>
      <c r="D251" s="11">
        <f>D253+D252</f>
        <v>-3062.84</v>
      </c>
      <c r="E251" s="2"/>
    </row>
    <row r="252" spans="1:5" ht="53.4" x14ac:dyDescent="0.3">
      <c r="A252" s="9" t="s">
        <v>422</v>
      </c>
      <c r="B252" s="8" t="s">
        <v>148</v>
      </c>
      <c r="C252" s="10" t="s">
        <v>423</v>
      </c>
      <c r="D252" s="11">
        <v>-2316.13</v>
      </c>
      <c r="E252" s="2"/>
    </row>
    <row r="253" spans="1:5" ht="66.599999999999994" x14ac:dyDescent="0.3">
      <c r="A253" s="9" t="s">
        <v>173</v>
      </c>
      <c r="B253" s="8" t="s">
        <v>148</v>
      </c>
      <c r="C253" s="10" t="s">
        <v>174</v>
      </c>
      <c r="D253" s="11">
        <v>-746.71</v>
      </c>
      <c r="E253" s="2"/>
    </row>
    <row r="254" spans="1:5" ht="15.6" x14ac:dyDescent="0.3">
      <c r="A254" s="46" t="s">
        <v>289</v>
      </c>
      <c r="B254" s="6" t="s">
        <v>288</v>
      </c>
      <c r="C254" s="7"/>
      <c r="D254" s="12">
        <f>D255</f>
        <v>10200.02</v>
      </c>
      <c r="E254" s="2"/>
    </row>
    <row r="255" spans="1:5" ht="15.6" x14ac:dyDescent="0.3">
      <c r="A255" s="9" t="s">
        <v>184</v>
      </c>
      <c r="B255" s="8" t="s">
        <v>288</v>
      </c>
      <c r="C255" s="10" t="s">
        <v>185</v>
      </c>
      <c r="D255" s="11">
        <f>D256</f>
        <v>10200.02</v>
      </c>
      <c r="E255" s="2"/>
    </row>
    <row r="256" spans="1:5" ht="15.6" x14ac:dyDescent="0.3">
      <c r="A256" s="9" t="s">
        <v>194</v>
      </c>
      <c r="B256" s="8" t="s">
        <v>288</v>
      </c>
      <c r="C256" s="10" t="s">
        <v>195</v>
      </c>
      <c r="D256" s="11">
        <f>D257+D262+D260+D261</f>
        <v>10200.02</v>
      </c>
      <c r="E256" s="2"/>
    </row>
    <row r="257" spans="1:5" ht="57.6" customHeight="1" x14ac:dyDescent="0.3">
      <c r="A257" s="9" t="s">
        <v>290</v>
      </c>
      <c r="B257" s="8" t="s">
        <v>288</v>
      </c>
      <c r="C257" s="10" t="s">
        <v>291</v>
      </c>
      <c r="D257" s="11">
        <f>D258</f>
        <v>3700.02</v>
      </c>
      <c r="E257" s="2"/>
    </row>
    <row r="258" spans="1:5" ht="85.8" customHeight="1" x14ac:dyDescent="0.3">
      <c r="A258" s="9" t="s">
        <v>292</v>
      </c>
      <c r="B258" s="8" t="s">
        <v>288</v>
      </c>
      <c r="C258" s="10" t="s">
        <v>293</v>
      </c>
      <c r="D258" s="11">
        <f>D259</f>
        <v>3700.02</v>
      </c>
      <c r="E258" s="2"/>
    </row>
    <row r="259" spans="1:5" ht="119.4" x14ac:dyDescent="0.3">
      <c r="A259" s="9" t="s">
        <v>294</v>
      </c>
      <c r="B259" s="8" t="s">
        <v>288</v>
      </c>
      <c r="C259" s="10" t="s">
        <v>295</v>
      </c>
      <c r="D259" s="11">
        <v>3700.02</v>
      </c>
      <c r="E259" s="2"/>
    </row>
    <row r="260" spans="1:5" ht="93" x14ac:dyDescent="0.3">
      <c r="A260" s="9" t="s">
        <v>330</v>
      </c>
      <c r="B260" s="8" t="s">
        <v>288</v>
      </c>
      <c r="C260" s="10" t="s">
        <v>335</v>
      </c>
      <c r="D260" s="11">
        <v>5000</v>
      </c>
      <c r="E260" s="2"/>
    </row>
    <row r="261" spans="1:5" ht="79.8" x14ac:dyDescent="0.3">
      <c r="A261" s="9" t="s">
        <v>336</v>
      </c>
      <c r="B261" s="8" t="s">
        <v>288</v>
      </c>
      <c r="C261" s="10" t="s">
        <v>424</v>
      </c>
      <c r="D261" s="11">
        <v>1000</v>
      </c>
      <c r="E261" s="2"/>
    </row>
    <row r="262" spans="1:5" ht="68.400000000000006" customHeight="1" x14ac:dyDescent="0.3">
      <c r="A262" s="9" t="s">
        <v>296</v>
      </c>
      <c r="B262" s="8" t="s">
        <v>288</v>
      </c>
      <c r="C262" s="10" t="s">
        <v>297</v>
      </c>
      <c r="D262" s="11">
        <f>D263</f>
        <v>500</v>
      </c>
      <c r="E262" s="2"/>
    </row>
    <row r="263" spans="1:5" ht="84.6" customHeight="1" x14ac:dyDescent="0.3">
      <c r="A263" s="9" t="s">
        <v>298</v>
      </c>
      <c r="B263" s="8" t="s">
        <v>288</v>
      </c>
      <c r="C263" s="10" t="s">
        <v>331</v>
      </c>
      <c r="D263" s="11">
        <v>500</v>
      </c>
      <c r="E263" s="2"/>
    </row>
    <row r="264" spans="1:5" ht="30" customHeight="1" x14ac:dyDescent="0.3">
      <c r="A264" s="46" t="s">
        <v>299</v>
      </c>
      <c r="B264" s="6" t="s">
        <v>300</v>
      </c>
      <c r="C264" s="7"/>
      <c r="D264" s="12">
        <f>D265</f>
        <v>190280.24000000002</v>
      </c>
      <c r="E264" s="2"/>
    </row>
    <row r="265" spans="1:5" x14ac:dyDescent="0.3">
      <c r="A265" s="9" t="s">
        <v>184</v>
      </c>
      <c r="B265" s="8" t="s">
        <v>300</v>
      </c>
      <c r="C265" s="10" t="s">
        <v>185</v>
      </c>
      <c r="D265" s="11">
        <f>D266</f>
        <v>190280.24000000002</v>
      </c>
    </row>
    <row r="266" spans="1:5" x14ac:dyDescent="0.3">
      <c r="A266" s="9" t="s">
        <v>194</v>
      </c>
      <c r="B266" s="8" t="s">
        <v>300</v>
      </c>
      <c r="C266" s="10" t="s">
        <v>195</v>
      </c>
      <c r="D266" s="11">
        <f>D267+D271+D276+D279+D284+D273+D275+D278+D274</f>
        <v>190280.24000000002</v>
      </c>
    </row>
    <row r="267" spans="1:5" ht="90" customHeight="1" x14ac:dyDescent="0.3">
      <c r="A267" s="13" t="s">
        <v>425</v>
      </c>
      <c r="B267" s="14">
        <v>765</v>
      </c>
      <c r="C267" s="14" t="s">
        <v>291</v>
      </c>
      <c r="D267" s="16">
        <f>D269+D268+D270</f>
        <v>20000</v>
      </c>
    </row>
    <row r="268" spans="1:5" ht="123" customHeight="1" x14ac:dyDescent="0.3">
      <c r="A268" s="13" t="s">
        <v>426</v>
      </c>
      <c r="B268" s="14">
        <v>765</v>
      </c>
      <c r="C268" s="15" t="s">
        <v>427</v>
      </c>
      <c r="D268" s="16">
        <v>12000</v>
      </c>
    </row>
    <row r="269" spans="1:5" ht="111" x14ac:dyDescent="0.3">
      <c r="A269" s="13" t="s">
        <v>332</v>
      </c>
      <c r="B269" s="14">
        <v>765</v>
      </c>
      <c r="C269" s="15" t="s">
        <v>333</v>
      </c>
      <c r="D269" s="16">
        <v>5000</v>
      </c>
    </row>
    <row r="270" spans="1:5" ht="130.80000000000001" customHeight="1" x14ac:dyDescent="0.3">
      <c r="A270" s="13" t="s">
        <v>428</v>
      </c>
      <c r="B270" s="14">
        <v>765</v>
      </c>
      <c r="C270" s="15" t="s">
        <v>429</v>
      </c>
      <c r="D270" s="16">
        <v>3000</v>
      </c>
    </row>
    <row r="271" spans="1:5" ht="97.2" x14ac:dyDescent="0.3">
      <c r="A271" s="13" t="s">
        <v>301</v>
      </c>
      <c r="B271" s="15">
        <v>765</v>
      </c>
      <c r="C271" s="15" t="s">
        <v>302</v>
      </c>
      <c r="D271" s="16">
        <f>D272</f>
        <v>10000.27</v>
      </c>
    </row>
    <row r="272" spans="1:5" ht="124.8" x14ac:dyDescent="0.3">
      <c r="A272" s="13" t="s">
        <v>334</v>
      </c>
      <c r="B272" s="15">
        <v>765</v>
      </c>
      <c r="C272" s="15" t="s">
        <v>335</v>
      </c>
      <c r="D272" s="16">
        <v>10000.27</v>
      </c>
    </row>
    <row r="273" spans="1:4" ht="97.2" x14ac:dyDescent="0.3">
      <c r="A273" s="13" t="s">
        <v>336</v>
      </c>
      <c r="B273" s="15" t="s">
        <v>300</v>
      </c>
      <c r="C273" s="15" t="s">
        <v>424</v>
      </c>
      <c r="D273" s="16">
        <v>4000</v>
      </c>
    </row>
    <row r="274" spans="1:4" ht="97.2" x14ac:dyDescent="0.3">
      <c r="A274" s="13" t="s">
        <v>336</v>
      </c>
      <c r="B274" s="15" t="s">
        <v>300</v>
      </c>
      <c r="C274" s="15" t="s">
        <v>430</v>
      </c>
      <c r="D274" s="16">
        <v>30000</v>
      </c>
    </row>
    <row r="275" spans="1:4" ht="97.2" x14ac:dyDescent="0.3">
      <c r="A275" s="13" t="s">
        <v>431</v>
      </c>
      <c r="B275" s="15" t="s">
        <v>300</v>
      </c>
      <c r="C275" s="15" t="s">
        <v>432</v>
      </c>
      <c r="D275" s="16">
        <v>2700</v>
      </c>
    </row>
    <row r="276" spans="1:4" ht="85.2" customHeight="1" x14ac:dyDescent="0.3">
      <c r="A276" s="13" t="s">
        <v>303</v>
      </c>
      <c r="B276" s="15" t="s">
        <v>300</v>
      </c>
      <c r="C276" s="15" t="s">
        <v>304</v>
      </c>
      <c r="D276" s="16">
        <f>D277</f>
        <v>600</v>
      </c>
    </row>
    <row r="277" spans="1:4" ht="170.4" customHeight="1" x14ac:dyDescent="0.3">
      <c r="A277" s="13" t="s">
        <v>433</v>
      </c>
      <c r="B277" s="15" t="s">
        <v>300</v>
      </c>
      <c r="C277" s="15" t="s">
        <v>434</v>
      </c>
      <c r="D277" s="16">
        <v>600</v>
      </c>
    </row>
    <row r="278" spans="1:4" ht="108" customHeight="1" x14ac:dyDescent="0.3">
      <c r="A278" s="13" t="s">
        <v>337</v>
      </c>
      <c r="B278" s="15" t="s">
        <v>300</v>
      </c>
      <c r="C278" s="15" t="s">
        <v>338</v>
      </c>
      <c r="D278" s="16">
        <v>4500</v>
      </c>
    </row>
    <row r="279" spans="1:4" ht="69.599999999999994" x14ac:dyDescent="0.3">
      <c r="A279" s="13" t="s">
        <v>305</v>
      </c>
      <c r="B279" s="15" t="s">
        <v>300</v>
      </c>
      <c r="C279" s="15" t="s">
        <v>306</v>
      </c>
      <c r="D279" s="16">
        <f>D280+D281+D282+D283</f>
        <v>14673.24</v>
      </c>
    </row>
    <row r="280" spans="1:4" ht="207.6" x14ac:dyDescent="0.3">
      <c r="A280" s="13" t="s">
        <v>340</v>
      </c>
      <c r="B280" s="15" t="s">
        <v>300</v>
      </c>
      <c r="C280" s="15" t="s">
        <v>339</v>
      </c>
      <c r="D280" s="16">
        <v>11300</v>
      </c>
    </row>
    <row r="281" spans="1:4" ht="99.6" customHeight="1" x14ac:dyDescent="0.3">
      <c r="A281" s="13" t="s">
        <v>342</v>
      </c>
      <c r="B281" s="15" t="s">
        <v>300</v>
      </c>
      <c r="C281" s="15" t="s">
        <v>341</v>
      </c>
      <c r="D281" s="16">
        <v>-703.66</v>
      </c>
    </row>
    <row r="282" spans="1:4" ht="99.6" customHeight="1" x14ac:dyDescent="0.3">
      <c r="A282" s="13" t="s">
        <v>344</v>
      </c>
      <c r="B282" s="15" t="s">
        <v>300</v>
      </c>
      <c r="C282" s="15" t="s">
        <v>343</v>
      </c>
      <c r="D282" s="16">
        <v>3076.9</v>
      </c>
    </row>
    <row r="283" spans="1:4" ht="99.6" customHeight="1" x14ac:dyDescent="0.3">
      <c r="A283" s="13" t="s">
        <v>435</v>
      </c>
      <c r="B283" s="15" t="s">
        <v>300</v>
      </c>
      <c r="C283" s="15" t="s">
        <v>436</v>
      </c>
      <c r="D283" s="16">
        <v>1000</v>
      </c>
    </row>
    <row r="284" spans="1:4" ht="83.4" x14ac:dyDescent="0.3">
      <c r="A284" s="13" t="s">
        <v>296</v>
      </c>
      <c r="B284" s="15" t="s">
        <v>300</v>
      </c>
      <c r="C284" s="15" t="s">
        <v>297</v>
      </c>
      <c r="D284" s="16">
        <f>D286+D285+D287</f>
        <v>103806.73000000001</v>
      </c>
    </row>
    <row r="285" spans="1:4" ht="108" customHeight="1" x14ac:dyDescent="0.3">
      <c r="A285" s="13" t="s">
        <v>298</v>
      </c>
      <c r="B285" s="15" t="s">
        <v>300</v>
      </c>
      <c r="C285" s="15" t="s">
        <v>437</v>
      </c>
      <c r="D285" s="16">
        <v>50000</v>
      </c>
    </row>
    <row r="286" spans="1:4" ht="272.39999999999998" customHeight="1" x14ac:dyDescent="0.3">
      <c r="A286" s="13" t="s">
        <v>346</v>
      </c>
      <c r="B286" s="15" t="s">
        <v>300</v>
      </c>
      <c r="C286" s="15" t="s">
        <v>345</v>
      </c>
      <c r="D286" s="16">
        <v>-16296.34</v>
      </c>
    </row>
    <row r="287" spans="1:4" ht="102" customHeight="1" x14ac:dyDescent="0.3">
      <c r="A287" s="13" t="s">
        <v>347</v>
      </c>
      <c r="B287" s="15" t="s">
        <v>300</v>
      </c>
      <c r="C287" s="15" t="s">
        <v>331</v>
      </c>
      <c r="D287" s="16">
        <v>70103.070000000007</v>
      </c>
    </row>
    <row r="288" spans="1:4" x14ac:dyDescent="0.3">
      <c r="A288" s="17"/>
      <c r="B288" s="18"/>
      <c r="C288" s="18"/>
      <c r="D288" s="20"/>
    </row>
    <row r="289" spans="1:4" x14ac:dyDescent="0.3">
      <c r="A289" s="17"/>
      <c r="B289" s="18"/>
      <c r="C289" s="18"/>
      <c r="D289" s="20"/>
    </row>
    <row r="290" spans="1:4" x14ac:dyDescent="0.3">
      <c r="A290" s="17"/>
      <c r="B290" s="18"/>
      <c r="C290" s="18"/>
      <c r="D290" s="20"/>
    </row>
    <row r="291" spans="1:4" x14ac:dyDescent="0.3">
      <c r="A291" s="17"/>
      <c r="B291" s="18"/>
      <c r="C291" s="18"/>
      <c r="D291" s="20"/>
    </row>
    <row r="292" spans="1:4" x14ac:dyDescent="0.3">
      <c r="A292" s="17"/>
      <c r="B292" s="18"/>
      <c r="C292" s="18"/>
      <c r="D292" s="20"/>
    </row>
    <row r="293" spans="1:4" x14ac:dyDescent="0.3">
      <c r="A293" s="17"/>
      <c r="B293" s="18"/>
      <c r="C293" s="18"/>
      <c r="D293" s="20"/>
    </row>
    <row r="294" spans="1:4" x14ac:dyDescent="0.3">
      <c r="A294" s="17"/>
      <c r="B294" s="18"/>
      <c r="C294" s="18"/>
      <c r="D294" s="19"/>
    </row>
    <row r="295" spans="1:4" x14ac:dyDescent="0.3">
      <c r="A295" s="17"/>
      <c r="B295" s="17"/>
      <c r="C295" s="17"/>
      <c r="D295" s="17"/>
    </row>
    <row r="296" spans="1:4" x14ac:dyDescent="0.3">
      <c r="A296" s="17"/>
      <c r="B296" s="17"/>
      <c r="C296" s="17"/>
      <c r="D296" s="17"/>
    </row>
  </sheetData>
  <mergeCells count="8">
    <mergeCell ref="C1:D4"/>
    <mergeCell ref="A6:D6"/>
    <mergeCell ref="A7:D7"/>
    <mergeCell ref="A8:A10"/>
    <mergeCell ref="B8:C8"/>
    <mergeCell ref="D8:D10"/>
    <mergeCell ref="B9:B10"/>
    <mergeCell ref="C9:C10"/>
  </mergeCells>
  <phoneticPr fontId="0" type="noConversion"/>
  <pageMargins left="0.55118110236220474" right="0.15748031496062992" top="0.55118110236220474" bottom="0.35433070866141736" header="0.31496062992125984" footer="0.31496062992125984"/>
  <pageSetup paperSize="9" scale="85" firstPageNumber="2" orientation="portrait" useFirstPageNumber="1" r:id="rId1"/>
  <headerFooter>
    <oddHeader>&amp;R&amp;P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394B1FA7-1576-49EA-A85A-03708440A7E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бюджета</vt:lpstr>
      <vt:lpstr>'Доходы бюджета'!Заголовки_для_печати</vt:lpstr>
      <vt:lpstr>'Доходы бюджета'!Область_печати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Nesterova L.A.</dc:creator>
  <cp:lastModifiedBy>User</cp:lastModifiedBy>
  <cp:lastPrinted>2020-03-18T07:07:21Z</cp:lastPrinted>
  <dcterms:created xsi:type="dcterms:W3CDTF">2019-01-24T06:59:41Z</dcterms:created>
  <dcterms:modified xsi:type="dcterms:W3CDTF">2023-02-16T11:35:30Z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заксобрание1.xlsx</vt:lpwstr>
  </property>
  <property fmtid="{D5CDD505-2E9C-101B-9397-08002B2CF9AE}" pid="3" name="Название отчета">
    <vt:lpwstr>заксобрание1.xlsx</vt:lpwstr>
  </property>
  <property fmtid="{D5CDD505-2E9C-101B-9397-08002B2CF9AE}" pid="4" name="Версия клиента">
    <vt:lpwstr>18.2.6.28607</vt:lpwstr>
  </property>
  <property fmtid="{D5CDD505-2E9C-101B-9397-08002B2CF9AE}" pid="5" name="Версия базы">
    <vt:lpwstr>18.2.0.129690660</vt:lpwstr>
  </property>
  <property fmtid="{D5CDD505-2E9C-101B-9397-08002B2CF9AE}" pid="6" name="Тип сервера">
    <vt:lpwstr>MSSQL</vt:lpwstr>
  </property>
  <property fmtid="{D5CDD505-2E9C-101B-9397-08002B2CF9AE}" pid="7" name="Сервер">
    <vt:lpwstr>192.168.100.237</vt:lpwstr>
  </property>
  <property fmtid="{D5CDD505-2E9C-101B-9397-08002B2CF9AE}" pid="8" name="База">
    <vt:lpwstr>svod_smart</vt:lpwstr>
  </property>
  <property fmtid="{D5CDD505-2E9C-101B-9397-08002B2CF9AE}" pid="9" name="Пользователь">
    <vt:lpwstr>нестерова</vt:lpwstr>
  </property>
  <property fmtid="{D5CDD505-2E9C-101B-9397-08002B2CF9AE}" pid="10" name="Шаблон">
    <vt:lpwstr>заксобрание1</vt:lpwstr>
  </property>
  <property fmtid="{D5CDD505-2E9C-101B-9397-08002B2CF9AE}" pid="11" name="Локальная база">
    <vt:lpwstr>не используется</vt:lpwstr>
  </property>
</Properties>
</file>