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mc:AlternateContent xmlns:mc="http://schemas.openxmlformats.org/markup-compatibility/2006">
    <mc:Choice Requires="x15">
      <x15ac:absPath xmlns:x15ac="http://schemas.microsoft.com/office/spreadsheetml/2010/11/ac" url="D:\БЮДЖЕТ 2022-2024\ГОДОВЫЕ ОТЧЕТЫ\УЛЬЯНОВСКИЙ РАЙОН\Решение\"/>
    </mc:Choice>
  </mc:AlternateContent>
  <xr:revisionPtr revIDLastSave="0" documentId="13_ncr:1_{AF34E183-ADAB-4DB1-8C8A-AB9C61B9A7AE}" xr6:coauthVersionLast="47" xr6:coauthVersionMax="47" xr10:uidLastSave="{00000000-0000-0000-0000-000000000000}"/>
  <bookViews>
    <workbookView xWindow="-108" yWindow="-108" windowWidth="23256" windowHeight="12576" xr2:uid="{00000000-000D-0000-FFFF-FFFF00000000}"/>
  </bookViews>
  <sheets>
    <sheet name="Доходы бюджета" sheetId="2" r:id="rId1"/>
  </sheets>
  <definedNames>
    <definedName name="_xlnm._FilterDatabase" localSheetId="0" hidden="1">'Доходы бюджета'!$A$12:$E$12</definedName>
    <definedName name="_xlnm.Print_Titles" localSheetId="0">'Доходы бюджета'!$8:$11</definedName>
    <definedName name="_xlnm.Print_Area" localSheetId="0">'Доходы бюджета'!$A$1:$D$289</definedName>
  </definedNames>
  <calcPr calcId="191029"/>
</workbook>
</file>

<file path=xl/calcChain.xml><?xml version="1.0" encoding="utf-8"?>
<calcChain xmlns="http://schemas.openxmlformats.org/spreadsheetml/2006/main">
  <c r="D267" i="2" l="1"/>
  <c r="D266" i="2" s="1"/>
  <c r="D279" i="2"/>
  <c r="D284" i="2"/>
  <c r="D236" i="2"/>
  <c r="D235" i="2" s="1"/>
  <c r="D251" i="2"/>
  <c r="D250" i="2" s="1"/>
  <c r="D232" i="2"/>
  <c r="D231" i="2" s="1"/>
  <c r="D214" i="2"/>
  <c r="D199" i="2"/>
  <c r="D198" i="2" s="1"/>
  <c r="D194" i="2"/>
  <c r="D189" i="2"/>
  <c r="D181" i="2"/>
  <c r="D169" i="2"/>
  <c r="D153" i="2"/>
  <c r="D142" i="2"/>
  <c r="D136" i="2"/>
  <c r="D134" i="2"/>
  <c r="D133" i="2" s="1"/>
  <c r="D113" i="2"/>
  <c r="D94" i="2"/>
  <c r="D93" i="2" s="1"/>
  <c r="D90" i="2"/>
  <c r="D89" i="2" s="1"/>
  <c r="D88" i="2" s="1"/>
  <c r="D85" i="2"/>
  <c r="D84" i="2" s="1"/>
  <c r="D69" i="2"/>
  <c r="D73" i="2"/>
  <c r="D62" i="2"/>
  <c r="D46" i="2"/>
  <c r="D38" i="2"/>
  <c r="D258" i="2"/>
  <c r="D257" i="2" s="1"/>
  <c r="D222" i="2"/>
  <c r="D210" i="2"/>
  <c r="D209" i="2" s="1"/>
  <c r="D208" i="2" s="1"/>
  <c r="D171" i="2"/>
  <c r="D162" i="2"/>
  <c r="D161" i="2" s="1"/>
  <c r="D160" i="2" s="1"/>
  <c r="D148" i="2"/>
  <c r="D157" i="2"/>
  <c r="D156" i="2" s="1"/>
  <c r="D129" i="2"/>
  <c r="D128" i="2" s="1"/>
  <c r="D80" i="2"/>
  <c r="D52" i="2"/>
  <c r="D276" i="2"/>
  <c r="D271" i="2"/>
  <c r="D262" i="2"/>
  <c r="D185" i="2"/>
  <c r="D173" i="2"/>
  <c r="D166" i="2"/>
  <c r="D126" i="2"/>
  <c r="D98" i="2"/>
  <c r="D97" i="2" s="1"/>
  <c r="D43" i="2"/>
  <c r="D17" i="2"/>
  <c r="D19" i="2"/>
  <c r="D24" i="2"/>
  <c r="D23" i="2" s="1"/>
  <c r="D22" i="2" s="1"/>
  <c r="D21" i="2" s="1"/>
  <c r="D34" i="2"/>
  <c r="D33" i="2" s="1"/>
  <c r="D32" i="2" s="1"/>
  <c r="D50" i="2"/>
  <c r="D57" i="2"/>
  <c r="D56" i="2" s="1"/>
  <c r="D77" i="2"/>
  <c r="D76" i="2" s="1"/>
  <c r="D104" i="2"/>
  <c r="D103" i="2" s="1"/>
  <c r="D106" i="2"/>
  <c r="D110" i="2"/>
  <c r="D109" i="2" s="1"/>
  <c r="D116" i="2"/>
  <c r="D115" i="2" s="1"/>
  <c r="D120" i="2"/>
  <c r="D119" i="2" s="1"/>
  <c r="D124" i="2"/>
  <c r="D179" i="2"/>
  <c r="D178" i="2" s="1"/>
  <c r="D206" i="2"/>
  <c r="D205" i="2" s="1"/>
  <c r="D204" i="2" s="1"/>
  <c r="D229" i="2"/>
  <c r="D228" i="2" s="1"/>
  <c r="D227" i="2" s="1"/>
  <c r="D226" i="2" s="1"/>
  <c r="D256" i="2" l="1"/>
  <c r="D255" i="2" s="1"/>
  <c r="D254" i="2" s="1"/>
  <c r="D184" i="2"/>
  <c r="D183" i="2" s="1"/>
  <c r="D177" i="2"/>
  <c r="D176" i="2" s="1"/>
  <c r="D132" i="2"/>
  <c r="D131" i="2" s="1"/>
  <c r="D112" i="2"/>
  <c r="D55" i="2"/>
  <c r="D68" i="2"/>
  <c r="D265" i="2"/>
  <c r="D264" i="2" s="1"/>
  <c r="D203" i="2"/>
  <c r="D37" i="2"/>
  <c r="D31" i="2" s="1"/>
  <c r="D16" i="2"/>
  <c r="D15" i="2" s="1"/>
  <c r="D14" i="2" s="1"/>
  <c r="D13" i="2" s="1"/>
  <c r="D123" i="2"/>
  <c r="D118" i="2" s="1"/>
  <c r="D108" i="2"/>
  <c r="D234" i="2"/>
  <c r="D225" i="2" s="1"/>
  <c r="D213" i="2"/>
  <c r="D212" i="2" s="1"/>
  <c r="D165" i="2"/>
  <c r="D164" i="2" s="1"/>
  <c r="D159" i="2" s="1"/>
  <c r="D83" i="2"/>
  <c r="D102" i="2"/>
  <c r="D12" i="2" l="1"/>
  <c r="D175" i="2"/>
  <c r="D54" i="2"/>
  <c r="D30" i="2" s="1"/>
  <c r="D29" i="2" s="1"/>
  <c r="D101" i="2"/>
  <c r="D100" i="2" s="1"/>
  <c r="D202" i="2"/>
</calcChain>
</file>

<file path=xl/sharedStrings.xml><?xml version="1.0" encoding="utf-8"?>
<sst xmlns="http://schemas.openxmlformats.org/spreadsheetml/2006/main" count="815" uniqueCount="438">
  <si>
    <t>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</si>
  <si>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20229999050276150</t>
  </si>
  <si>
    <t>20230000000000150</t>
  </si>
  <si>
    <t>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</si>
  <si>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20230024050314150</t>
  </si>
  <si>
    <t>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t>
  </si>
  <si>
    <t>20230024050384150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</si>
  <si>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</si>
  <si>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20235120050000150</t>
  </si>
  <si>
    <t>Субвенции бюджетам муниципальных районов на государственную регистрацию актов гражданского состояния</t>
  </si>
  <si>
    <t>20235930050000150</t>
  </si>
  <si>
    <t>20240000000000150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</si>
  <si>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формированию, исполнению бюджета поселения и контролю за исполнением данного бюджета</t>
  </si>
  <si>
    <t>20240014050801150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</si>
  <si>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обеспечепнию условий для развития на территории поселения физической культуры и массового спорта</t>
  </si>
  <si>
    <t>20240014050814150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</si>
  <si>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организации и осуществлению мероприятий по работе с детьми и молодежью</t>
  </si>
  <si>
    <t>20240014050830150</t>
  </si>
  <si>
    <t>Финансовый отдел администрации муниципального района "Ульяновский район"</t>
  </si>
  <si>
    <t>341</t>
  </si>
  <si>
    <t>Дотации бюджетам бюджетной системы Российской Федерации</t>
  </si>
  <si>
    <t>20210000000000000</t>
  </si>
  <si>
    <t>Дотации юджетам муниципальных районов на выравнивание бюджетной обеспеченности</t>
  </si>
  <si>
    <t>20215001050000150</t>
  </si>
  <si>
    <t>Субсидии бюджетам муниципальных районов на обеспечение финансовой устойчивости муниицпальных образований Калужской области</t>
  </si>
  <si>
    <t>20229999050266150</t>
  </si>
  <si>
    <t>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</si>
  <si>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20230024050315150</t>
  </si>
  <si>
    <t>Отдел образования администрации муниципального района "Ульяновский район"</t>
  </si>
  <si>
    <t>342</t>
  </si>
  <si>
    <t>Прочие доходы от оказания платных услуг (работ) получателями средств бюджетов муниципальных районов</t>
  </si>
  <si>
    <t>11301995050000130</t>
  </si>
  <si>
    <t>Субсидии бюджетам муниципальных районов на организацию отдыха и оздоровление детей</t>
  </si>
  <si>
    <t>20229999050248150</t>
  </si>
  <si>
    <t>Субвенция бюджетам муниципальных районов  на получение общедоступного и бесплатного дошкольного, начального общего, основного общего, средснего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</si>
  <si>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20230024050318150</t>
  </si>
  <si>
    <t>НАЛОГИ НА СОВОКУПНЫЙ ДОХОД</t>
  </si>
  <si>
    <t>Налог, взимаемый в связи с применением упрощенной системы налогообложения</t>
  </si>
  <si>
    <t>10501000000000110</t>
  </si>
  <si>
    <t xml:space="preserve"> доходов районного бюджета</t>
  </si>
  <si>
    <t>Налог, взимаемый с налогоплательщиков, выбравших в качестве объекта налогообложения доходы</t>
  </si>
  <si>
    <t>10501010010000110</t>
  </si>
  <si>
    <t>Налог, взимаемый с налогоплательщиков, выбравших в качестве объекта налогообложения доходы(пени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</si>
  <si>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</si>
  <si>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</si>
  <si>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10501011010000110</t>
  </si>
  <si>
    <t>10501020010000110</t>
  </si>
  <si>
    <t>Единый сельскохозяйственный налог</t>
  </si>
  <si>
    <t>10503000010000110</t>
  </si>
  <si>
    <t>10503010010000110</t>
  </si>
  <si>
    <t>Единый сельскохозяйственный налог (пени по соответствующему платежу)</t>
  </si>
  <si>
    <t>10503010011000110</t>
  </si>
  <si>
    <t>10503010012100110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</si>
  <si>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</si>
  <si>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</si>
  <si>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</si>
  <si>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t>
  </si>
  <si>
    <t>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</si>
  <si>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</si>
  <si>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</si>
  <si>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</si>
  <si>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11302060000000130</t>
  </si>
  <si>
    <t>ДОХОДЫ ОТ ПРОДАЖИ МАТЕРИАЛЬНЫХ И НЕМАТЕРИАЛЬНЫХ АКТИВОВ</t>
  </si>
  <si>
    <t>11400000000000000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</si>
  <si>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</si>
  <si>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</si>
  <si>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</si>
  <si>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</si>
  <si>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</si>
  <si>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</si>
  <si>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</si>
  <si>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</si>
  <si>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</si>
  <si>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10102030012100110</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</si>
  <si>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</si>
  <si>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</si>
  <si>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</si>
  <si>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НАЛОГИ НА ИМУЩЕСТВО</t>
  </si>
  <si>
    <t>10600000000000000</t>
  </si>
  <si>
    <t>Налог на имущество организаций</t>
  </si>
  <si>
    <t>10602000020000110</t>
  </si>
  <si>
    <t>Налог на имущество организаций по имуществу, не входящему в Единую систему газоснабжения</t>
  </si>
  <si>
    <t>10602010020000110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</si>
  <si>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</si>
  <si>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10602010021000110</t>
  </si>
  <si>
    <t>Налог на имущество организаций по имуществу, не входящему в Единую систему газоснабжения (пени по соответствующему платежу)</t>
  </si>
  <si>
    <t>10602010022100110</t>
  </si>
  <si>
    <t>Федеральная служба по надзору в сфере природопользования</t>
  </si>
  <si>
    <t>Федеральное казначейство</t>
  </si>
  <si>
    <t>Федеральная налоговая служба</t>
  </si>
  <si>
    <t>ДОХОДЫ - ВСЕГО</t>
  </si>
  <si>
    <t>4</t>
  </si>
  <si>
    <t xml:space="preserve">Плата за выбросы загрязняющих веществ в атмосферный воздух стационарными объектами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</si>
  <si>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</si>
  <si>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Администрация муниципального района "Ульяновский район"</t>
  </si>
  <si>
    <t>ДОХОДЫ ОТ ИСПОЛЬЗОВАНИЯ ИМУЩЕСТВА, НАХОДЯЩЕГОСЯ В ГОСУДАРСТВЕННОЙ И МУНИИЦПАЛЬНОЙ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</si>
  <si>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муниицпальных унитарных предприятий, в том числе казенных)</t>
  </si>
  <si>
    <t>340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</si>
  <si>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</si>
  <si>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</si>
  <si>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</si>
  <si>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</si>
  <si>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</si>
  <si>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</si>
  <si>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</si>
  <si>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Доходы, поступающие в порядке возмещения расходов, понесенных в свзяи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</si>
  <si>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</si>
  <si>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11302065050000130</t>
  </si>
  <si>
    <t>11406000000000000</t>
  </si>
  <si>
    <t>Доходы от продажи земельных участков, государственная собственность на которые не разграничена</t>
  </si>
  <si>
    <t>11406010000000000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</si>
  <si>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муниицпальных районов</t>
  </si>
  <si>
    <t>11406013050000430</t>
  </si>
  <si>
    <t>182</t>
  </si>
  <si>
    <t>НАЛОГИ НА ПРИБЫЛЬ, ДОХОДЫ</t>
  </si>
  <si>
    <t>10100000000000000</t>
  </si>
  <si>
    <t>Налог на прибыль организаций</t>
  </si>
  <si>
    <t>10101000000000110</t>
  </si>
  <si>
    <t>Налог на прибыль организаций, зачисляемый в бюджеты бюджетной системы Российской Федерации по соответствующим ставкам</t>
  </si>
  <si>
    <t>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</si>
  <si>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</si>
  <si>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10101012020000110</t>
  </si>
  <si>
    <t>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</si>
  <si>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10101012021000110</t>
  </si>
  <si>
    <t>Налог на прибыль организаций, зачисляемый в бюджеты субъектов Российской Федерации (пени по соответствующему платежу)</t>
  </si>
  <si>
    <t>10101012022100110</t>
  </si>
  <si>
    <t>Налог на доходы физических лиц</t>
  </si>
  <si>
    <t>10102000010000110</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</si>
  <si>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</si>
  <si>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</si>
  <si>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</si>
  <si>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</si>
  <si>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</si>
  <si>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</si>
  <si>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</si>
  <si>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</si>
  <si>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</si>
  <si>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112010100160000120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</si>
  <si>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</si>
  <si>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</si>
  <si>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</si>
  <si>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20230024050335150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</si>
  <si>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</si>
  <si>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20230029050000150</t>
  </si>
  <si>
    <t>Отдел культуры администрации муниципального района "Ульяновский район"</t>
  </si>
  <si>
    <t>343</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</si>
  <si>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t>
  </si>
  <si>
    <t>Отдел социальной защиты населения администрации муниципального района "Ульяновский район"</t>
  </si>
  <si>
    <t>344</t>
  </si>
  <si>
    <t>Прочие доходы от компенсации затрат государства бюджетов муниципальных районов</t>
  </si>
  <si>
    <t>11302995050000130</t>
  </si>
  <si>
    <t>Субвенции бюджетам муниципальных районов на предоставление гражданам субсидий на оплату жилого помещения и коммунальных услуг</t>
  </si>
  <si>
    <t>20230022050000150</t>
  </si>
  <si>
    <t>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</si>
  <si>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20230024050333150</t>
  </si>
  <si>
    <t>20230024050341150</t>
  </si>
  <si>
    <t>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</si>
  <si>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20230024050343150</t>
  </si>
  <si>
    <t>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</si>
  <si>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20230024050345150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</si>
  <si>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</si>
  <si>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20235084050000150</t>
  </si>
  <si>
    <t>Субвенции бюджетам муниципальных районов на осуществление переданных полномочий Российской Федерации по осуществлению ежегодной денежной выплаты лицам награжденным нагрудным знаком "Почетный донор России"</t>
  </si>
  <si>
    <t>20235220050000150</t>
  </si>
  <si>
    <t>Субвенции бюджетам муниципальных районов на оплату жилищно-коммунальных услуг отдельным категориям граждан</t>
  </si>
  <si>
    <t>20235250050000150</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</si>
  <si>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</si>
  <si>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20235462050000150</t>
  </si>
  <si>
    <t>Субвенции бюджетам муниципальных районов на осуществление ежемесячной выплаты в связи с рождением (усыновлением) первого ребенка</t>
  </si>
  <si>
    <t>20235573050000150</t>
  </si>
  <si>
    <t>ВОЗВРАТ ОСТАТКОВ СУБСИДИИ, СУБВЕНЦИИ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</si>
  <si>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</si>
  <si>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21900000050000150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</si>
  <si>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районов</t>
  </si>
  <si>
    <t>21935137050000150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</si>
  <si>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</si>
  <si>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11105000000000120</t>
  </si>
  <si>
    <t>11105030000000120</t>
  </si>
  <si>
    <t>(рублей)</t>
  </si>
  <si>
    <t xml:space="preserve"> Наименование показателя</t>
  </si>
  <si>
    <t>Код бюджетной классификации</t>
  </si>
  <si>
    <t>Кассовое исполнение</t>
  </si>
  <si>
    <t>администратора поступлений</t>
  </si>
  <si>
    <t>048</t>
  </si>
  <si>
    <t>НАЛОГОВЫЕ И НЕНАЛОГОВЫЕ ДОХОДЫ</t>
  </si>
  <si>
    <t>10000000000000000</t>
  </si>
  <si>
    <t>ПЛАТЕЖИ ПРИ ПОЛЬЗОВАНИИ ПРИРОДНЫМИ РЕСУРСАМИ</t>
  </si>
  <si>
    <t>11200000000000000</t>
  </si>
  <si>
    <t>Плата за негативное воздействие на окружающую среду</t>
  </si>
  <si>
    <t>11201000010000120</t>
  </si>
  <si>
    <t>11201010010000120</t>
  </si>
  <si>
    <t>Плата за размещение отходов производства и потребления</t>
  </si>
  <si>
    <t>11201040010000120</t>
  </si>
  <si>
    <t>11201041016000120</t>
  </si>
  <si>
    <t>ШТРАФЫ, САНКЦИИ, ВОЗМЕЩЕНИЕ УЩЕРБА</t>
  </si>
  <si>
    <t>11600000000000000</t>
  </si>
  <si>
    <t>ГОСУДАРСТВЕННАЯ ПОШЛИНА</t>
  </si>
  <si>
    <t>10800000000000000</t>
  </si>
  <si>
    <t>11100000000000000</t>
  </si>
  <si>
    <t>ДОХОДЫ ОТ ОКАЗАНИЯ ПЛАТНЫХ УСЛУГ (РАБОТ) И КОМПЕНСАЦИИ ЗАТРАТ ГОСУДАРСТВА</t>
  </si>
  <si>
    <t>11300000000000000</t>
  </si>
  <si>
    <t>Доходы от компенсации затрат государства</t>
  </si>
  <si>
    <t>11302000000000130</t>
  </si>
  <si>
    <t>Прочие доходы от компенсации затрат государства</t>
  </si>
  <si>
    <t>11302990000000130</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</si>
  <si>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</si>
  <si>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</si>
  <si>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</si>
  <si>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</si>
  <si>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Субвенции бюджетам бюджетной системы Российской Федерации</t>
  </si>
  <si>
    <t>Доходы от продажи земельных участков, находящихся в государственной и муниципальной собственности</t>
  </si>
  <si>
    <t>20220000000000150</t>
  </si>
  <si>
    <t>Субсидии бюджетам муниципальных районов на реализацию мероприятий по обеспечению жильем молодых семей</t>
  </si>
  <si>
    <t>20225497050000150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</si>
  <si>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</si>
  <si>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</si>
  <si>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</si>
  <si>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оказания платных услуг (работ)</t>
  </si>
  <si>
    <t>11301000000000130</t>
  </si>
  <si>
    <t>Прочие доходы от оказания платных услуг (работ)</t>
  </si>
  <si>
    <t>11301990000000130</t>
  </si>
  <si>
    <t>Субсидии бюджетам бюджетной системы Российской Федерации (межбюджетные субсидии)</t>
  </si>
  <si>
    <t>Иные межбюджетные трансферты</t>
  </si>
  <si>
    <t>21900000000000000</t>
  </si>
  <si>
    <t>100</t>
  </si>
  <si>
    <t>НАЛОГИ НА ТОВАРЫ (РАБОТЫ, УСЛУГИ), РЕАЛИЗУЕМЫЕ НА ТЕРРИТОРИИ РОССИЙСКОЙ ФЕДЕРАЦИИ</t>
  </si>
  <si>
    <t>10300000000000000</t>
  </si>
  <si>
    <t>Акцизы по подакцизным товарам (продукции), производимым на территории Российской Федерации</t>
  </si>
  <si>
    <t>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</si>
  <si>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</si>
  <si>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</si>
  <si>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10302241010000110</t>
  </si>
  <si>
    <t>10302251010000110</t>
  </si>
  <si>
    <t>10302261010000110</t>
  </si>
  <si>
    <t>10501011011000110</t>
  </si>
  <si>
    <t>10501011012100110</t>
  </si>
  <si>
    <t>10501011013000110</t>
  </si>
  <si>
    <t>10501021011000110</t>
  </si>
  <si>
    <t>10501021012100110</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</si>
  <si>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</si>
  <si>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</si>
  <si>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 xml:space="preserve">Налог, взимаемый в связи с применением патентной системы налогообложения, зачисляемый в бюджеты муниципальных районов </t>
  </si>
  <si>
    <t>10504020020000110</t>
  </si>
  <si>
    <t>10504020021000110</t>
  </si>
  <si>
    <t>10500000000000000</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</si>
  <si>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</si>
  <si>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</si>
  <si>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t>
  </si>
  <si>
    <t>11610100010000 140</t>
  </si>
  <si>
    <t>Прочие доходы от компенсации затрат бюджетов муниципальных районов</t>
  </si>
  <si>
    <t>11601104010000140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</si>
  <si>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выявленные должностными лицами органов муниципального контроля</t>
  </si>
  <si>
    <t>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</si>
  <si>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</si>
  <si>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11607090050000140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</si>
  <si>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</si>
  <si>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</si>
  <si>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11607090000000140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</si>
  <si>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</si>
  <si>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11607010000000140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</si>
  <si>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</si>
  <si>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11601100010000140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</si>
  <si>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</si>
  <si>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11607000000000140</t>
  </si>
  <si>
    <t>Административные штрафы, установленные Кодексом Российской Федерации об административных правонарушениях</t>
  </si>
  <si>
    <t>11601000010000140</t>
  </si>
  <si>
    <t>Прочие дотации бюджетам муниципальных районов</t>
  </si>
  <si>
    <t>20219999050000150</t>
  </si>
  <si>
    <t>Прочие дотации на стимулирование руководителей исполнительно-распорядительных органов муниципальных образований области</t>
  </si>
  <si>
    <t>20219999050165150</t>
  </si>
  <si>
    <t>Субсидии бюджетам муниципальных районов на проведение комплексных кадастровых работ</t>
  </si>
  <si>
    <t>20225511050000150</t>
  </si>
  <si>
    <t>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t>
  </si>
  <si>
    <t>20249999050444150</t>
  </si>
  <si>
    <t>Прочие дотации бюджетам муниципальных районов за достижение показателей деятельности органов исполнительной власти субъектов Российской Федерации</t>
  </si>
  <si>
    <t>20219999050167150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</si>
  <si>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</si>
  <si>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</si>
  <si>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</si>
  <si>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20245303050000150</t>
  </si>
  <si>
    <t>Субсидии бюджетам муниципальных районов на обустройство и восстановление воинских захоронений, находящихся в государственной собственности</t>
  </si>
  <si>
    <t>20225299050000150</t>
  </si>
  <si>
    <t>20225519050000150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</si>
  <si>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</si>
  <si>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Субвенции бюджетам муниципальных районов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</si>
  <si>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20230024050342150</t>
  </si>
  <si>
    <t>Субвпенции бюджетам муниципальных районов на осуществление ежемесячных выплат на детей в возрасте от трех до семи лет включительно</t>
  </si>
  <si>
    <t>20235302050000150</t>
  </si>
  <si>
    <t>730</t>
  </si>
  <si>
    <t>Администрация Губернатора Калужской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</si>
  <si>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</si>
  <si>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</si>
  <si>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</si>
  <si>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</si>
  <si>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</si>
  <si>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11601053010035140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</si>
  <si>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</si>
  <si>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</si>
  <si>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</si>
  <si>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Служба по организационному обеспечению деятельности мировых судей Калужской области</t>
  </si>
  <si>
    <t>765</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</si>
  <si>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</si>
  <si>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11601060010000140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</si>
  <si>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</si>
  <si>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11601150010000140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</si>
  <si>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</si>
  <si>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11601190010000140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</si>
  <si>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</si>
  <si>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10102080010000110</t>
  </si>
  <si>
    <t>Налог на доходы физических лиц части суммы налога, превышающей 650 000 рублей, относящейся к части налоговой базы, превышающей 5 000 000 рублей</t>
  </si>
  <si>
    <t>10102080011000110</t>
  </si>
  <si>
    <t>Налог, взимаемый с налогоплательщиков, выбравших в качестве объекта налогообложения доходы ( за налоговые периоды, истекшие до 1 января 2011 года) (пени по соответствующему платежу)</t>
  </si>
  <si>
    <t>105010120121000110</t>
  </si>
  <si>
    <t>10501022012100110</t>
  </si>
  <si>
    <t>Налог, взимаемый с налогоплательщиков, выбравших в качестве объекта налогообложения доходы, уменьшенные на величину расходов ( за налоговые периоды, истекшие до 1 января 2011 года) (пени по соответствующему платежу)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</si>
  <si>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</si>
  <si>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10504020022100110</t>
  </si>
  <si>
    <t>10803010011050110</t>
  </si>
  <si>
    <t>10803010011060110</t>
  </si>
  <si>
    <t>ПРОЧИЕ НЕНАЛОГОВЫЕ ДОХОДЫ</t>
  </si>
  <si>
    <t>Невыясненные поступления</t>
  </si>
  <si>
    <t>Невыясненые поступления, зачисляемые в бюджеты муниципальных районов</t>
  </si>
  <si>
    <t>11700000000000000</t>
  </si>
  <si>
    <t>11701000000000180</t>
  </si>
  <si>
    <t>11701050050000180</t>
  </si>
  <si>
    <t>20229999050331150</t>
  </si>
  <si>
    <t>20240014050812150</t>
  </si>
  <si>
    <t>Прочие безвозмездные поступления в бюджеты муниципальных районов</t>
  </si>
  <si>
    <t>20705030050000150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</si>
  <si>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</si>
  <si>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судьями,комиссиями по делам несовершеннолетних и защите их прав</t>
  </si>
  <si>
    <t>11601203019000140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</si>
  <si>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</si>
  <si>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11601053010059140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</si>
  <si>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</si>
  <si>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11601063010101140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</si>
  <si>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</si>
  <si>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</si>
  <si>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11601173019000140</t>
  </si>
  <si>
    <t>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</si>
  <si>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организации,уполномоченный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</si>
  <si>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11601193010007140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</si>
  <si>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</si>
  <si>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</si>
  <si>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</si>
  <si>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11601203010008140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</si>
  <si>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ношения,коллекционирования,экспонирования,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изделей,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</si>
  <si>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t>
  </si>
  <si>
    <t xml:space="preserve">Исполнение доходов бюджета муниципального района "Ульяновский район" за  2022 год 
по кодам классификации доходов бюджетов                                                                                                </t>
  </si>
  <si>
    <t>10102010014000110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</si>
  <si>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</si>
  <si>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</si>
  <si>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</si>
  <si>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</si>
  <si>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10501021014000110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</si>
  <si>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</si>
  <si>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1050150012100110</t>
  </si>
  <si>
    <t>Единый налог на вмененный доход для отдельных видов деятельности</t>
  </si>
  <si>
    <t>10502000020000110</t>
  </si>
  <si>
    <t>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</si>
  <si>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</si>
  <si>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</si>
  <si>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(пени по соответствующему платежу)</t>
  </si>
  <si>
    <t>10502010022100110</t>
  </si>
  <si>
    <t>10502010023000110</t>
  </si>
  <si>
    <t>Единый налог на вмененный доход для отдельных видов деятельности (за налоговые периоды, истекшие до 1 января 2011 года)</t>
  </si>
  <si>
    <t>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</si>
  <si>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</si>
  <si>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10502020022100110</t>
  </si>
  <si>
    <t>ЗАДОЛЖЕННОСТЬ И ПЕРЕРАСЧЕТЫ ПО ОТМЕНЕННЫМ НАЛОГАМ, СБОРАМ И ИНЫМ ОБЯЗАТЕЛЬНЫМ ПЛАТЕЖАМ</t>
  </si>
  <si>
    <t>10900000000000000</t>
  </si>
  <si>
    <t>Прочие налоги и сборы (по отмененным местным налогам и сборам)</t>
  </si>
  <si>
    <t>10907000000000000</t>
  </si>
  <si>
    <t>Прочие налоги и сборы , мобилизуемые на территориях муниципальных районов</t>
  </si>
  <si>
    <t>10907053051000110</t>
  </si>
  <si>
    <t>Прочие налоги и сборы , мобилизуемые на территориях муниципальных районов (пени по соответствующему платежу)</t>
  </si>
  <si>
    <t>10907053052100110</t>
  </si>
  <si>
    <t>Доходы от реализации имущества, находящегося в государственной и муниицпальной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</si>
  <si>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11402000000000000</t>
  </si>
  <si>
    <t>Доходы от реализации имущества, находящегося в государственной и муниицпальной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в чати реализации основных средств по указанному имуществу</t>
  </si>
  <si>
    <t>11402053050000410</t>
  </si>
  <si>
    <t>11602020020000140</t>
  </si>
  <si>
    <t>Административные штрафы, установленные законами субъектов Российской Федерации об административных правонарушениях, на нарушение муниципальных правовых актов</t>
  </si>
  <si>
    <t>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</si>
  <si>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20229999050219150</t>
  </si>
  <si>
    <t>Субсидии бюджетам муниципальных районов  на обеспечение мероприятий по созданию и содержанию мест (площадок) накопления твердых коммунальных отходов</t>
  </si>
  <si>
    <t>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t>
  </si>
  <si>
    <t>20230024050332150</t>
  </si>
  <si>
    <t>ПРОЧИЕ БЕЗВОЗМЕЗДНЫЕ ПОСТУПЛЕНИЯ</t>
  </si>
  <si>
    <t>20700000000000000</t>
  </si>
  <si>
    <t>Прочие безвозмездные поступления в бюджеты муниципальных районов на оказание  финансовой поддержки (спонсорские средства) мобилизованным гражданам и их семьям</t>
  </si>
  <si>
    <t>20705030050028150</t>
  </si>
  <si>
    <t>21960000000000150</t>
  </si>
  <si>
    <t>21960010056478150</t>
  </si>
  <si>
    <t>Возврат прочих остатков субсидий, субвенций и иных межбюджетных тансфертов, имеющих целевое назначение, прошлых лет из бюджетов муниципальных районов (Возврат прочих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районов)</t>
  </si>
  <si>
    <t>11301000000000000</t>
  </si>
  <si>
    <t>11302000000000000</t>
  </si>
  <si>
    <t>Субсидии бюджетам муниципальных районов на реализацию мероприятий по присмотру и уходу за детьми</t>
  </si>
  <si>
    <t>20229999050293150</t>
  </si>
  <si>
    <t>Субвенции бюджетам муниицпальных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части дошкольных образовательных организаций</t>
  </si>
  <si>
    <t>2023 00 24050313150</t>
  </si>
  <si>
    <t>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</si>
  <si>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20245179050000150</t>
  </si>
  <si>
    <t>Прочие межбюджетные трансферты бюджетам муниципальных районов на предоставление  дополнительной мере социальной поддержки детям ( в том числе усыновленным (удочеренным)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</si>
  <si>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20249999050254150</t>
  </si>
  <si>
    <t>Возврат прочих остатков субсидий, субвенций и иных межбюджетных тансфертов, имеющих целевое назначение, прошлых лет из бюджетов муниципальных районов (Возврат  остатков  субсидий прошлых лет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областного бюджета)</t>
  </si>
  <si>
    <t>21960010056219150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</si>
  <si>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п</t>
  </si>
  <si>
    <t>11607000000000000</t>
  </si>
  <si>
    <t>11607090000000000</t>
  </si>
  <si>
    <t xml:space="preserve">Субсидии бюджетам муниципальных районов  на развитие сети учреждений культурно-досугового типа </t>
  </si>
  <si>
    <t>20225513050000150</t>
  </si>
  <si>
    <t>Субсидии бюджетам муниципальных районов на поддержку отрали культуры</t>
  </si>
  <si>
    <t>Субсидии бюджетам муниципальных районов на поддержку отрали культуры (реализация мероприятий по модернизации библиотек в части комплектования книжных фондов библиотек муниципальных образований)</t>
  </si>
  <si>
    <t>Субсидии бюджетам муниципальных районов на реконструкцию и капитальный ремонт муниципальных музеев</t>
  </si>
  <si>
    <t>20225597050000150</t>
  </si>
  <si>
    <t>Прочие субсидии бюджетам на развитие учреждений культуры, за исключением субсидий на софинансирование объектов капитального строительства, связанных с укреплением материально- технической базы и оснащением оборудованием детских школ искусств</t>
  </si>
  <si>
    <t>20229999050267150</t>
  </si>
  <si>
    <t>Прочие субсидии бюджетам  муниципальных образований Калужской области на развитие культурно-досуговой сети (за счет средств областного бюджета)</t>
  </si>
  <si>
    <t>20229999050513150</t>
  </si>
  <si>
    <t>20235404050000150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</si>
  <si>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</si>
  <si>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21960010056305150</t>
  </si>
  <si>
    <t>11601073010027140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</si>
  <si>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</si>
  <si>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(штрафы за нарушение  трудового законодательства и иных нормативных правовых актов, содержащих нормы трудового права)</t>
  </si>
  <si>
    <t>11601053010027140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</si>
  <si>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</si>
  <si>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11601053010063140</t>
  </si>
  <si>
    <t>11601073019000140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</si>
  <si>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</si>
  <si>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11601133019000140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</si>
  <si>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непредосталение (несообщение) сведений, необходимых для осуществления налогового контроля)</t>
  </si>
  <si>
    <t>1160115301006140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</si>
  <si>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</si>
  <si>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11601193019000140</t>
  </si>
  <si>
    <t>11601203010006140</t>
  </si>
  <si>
    <t>Приложение № 1 к Решению                                               Районного Собрания представителей                                                                    МР "Ульяновский район" 
от  21.04.2023 года №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</si>
</sst>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font>
    <font>
      <sz val="11"/>
      <name val="Calibri"/>
      <family val="2"/>
    </font>
    <font>
      <b/>
      <sz val="11"/>
      <color indexed="8"/>
      <name val="Times New Roman"/>
      <family val="1"/>
      <charset val="204"/>
    </font>
    <font>
      <b/>
      <sz val="13"/>
      <color indexed="8"/>
      <name val="Times New Roman"/>
      <family val="1"/>
      <charset val="204"/>
    </font>
    <font>
      <b/>
      <sz val="13"/>
      <name val="Calibri"/>
      <family val="2"/>
    </font>
    <font>
      <sz val="11"/>
      <name val="Times New Roman"/>
      <family val="1"/>
      <charset val="204"/>
    </font>
    <font>
      <b/>
      <sz val="10"/>
      <color indexed="8"/>
      <name val="Times New Roman"/>
      <family val="1"/>
      <charset val="204"/>
    </font>
    <font>
      <sz val="10"/>
      <color indexed="8"/>
      <name val="Times New Roman"/>
      <family val="1"/>
      <charset val="204"/>
    </font>
    <font>
      <sz val="10"/>
      <name val="Times New Roman Cyr"/>
      <family val="1"/>
      <charset val="204"/>
    </font>
    <font>
      <sz val="11"/>
      <color rgb="FF000000"/>
      <name val="Calibri"/>
      <family val="2"/>
      <charset val="204"/>
      <scheme val="minor"/>
    </font>
    <font>
      <sz val="10"/>
      <color rgb="FF000000"/>
      <name val="Arial"/>
      <family val="2"/>
      <charset val="204"/>
    </font>
    <font>
      <sz val="12"/>
      <color rgb="FF000000"/>
      <name val="Times New Roman"/>
      <family val="1"/>
      <charset val="204"/>
    </font>
    <font>
      <b/>
      <sz val="12"/>
      <color rgb="FF000000"/>
      <name val="Times New Roman"/>
      <family val="1"/>
      <charset val="204"/>
    </font>
    <font>
      <sz val="10"/>
      <color rgb="FF000000"/>
      <name val="Arial Cyr"/>
      <family val="2"/>
    </font>
  </fonts>
  <fills count="3">
    <fill>
      <patternFill patternType="none"/>
    </fill>
    <fill>
      <patternFill patternType="gray125"/>
    </fill>
    <fill>
      <patternFill patternType="solid">
        <fgColor rgb="FFC0C0C0"/>
      </patternFill>
    </fill>
  </fills>
  <borders count="18">
    <border>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medium">
        <color indexed="64"/>
      </left>
      <right/>
      <top/>
      <bottom/>
      <diagonal/>
    </border>
    <border>
      <left style="medium">
        <color indexed="64"/>
      </left>
      <right style="medium">
        <color indexed="64"/>
      </right>
      <top/>
      <bottom/>
      <diagonal/>
    </border>
  </borders>
  <cellStyleXfs count="24">
    <xf numFmtId="0" fontId="0" fillId="0" borderId="0"/>
    <xf numFmtId="0" fontId="1" fillId="0" borderId="0"/>
    <xf numFmtId="0" fontId="1" fillId="0" borderId="0"/>
    <xf numFmtId="0" fontId="9" fillId="0" borderId="0"/>
    <xf numFmtId="0" fontId="9" fillId="0" borderId="0"/>
    <xf numFmtId="0" fontId="1" fillId="0" borderId="0"/>
    <xf numFmtId="0" fontId="10" fillId="2" borderId="0"/>
    <xf numFmtId="0" fontId="11" fillId="0" borderId="13">
      <alignment horizontal="center" vertical="center" wrapText="1"/>
    </xf>
    <xf numFmtId="0" fontId="11" fillId="0" borderId="14">
      <alignment horizontal="center" vertical="center"/>
    </xf>
    <xf numFmtId="0" fontId="11" fillId="0" borderId="13">
      <alignment horizontal="left" vertical="center" wrapText="1" indent="2"/>
    </xf>
    <xf numFmtId="0" fontId="11" fillId="0" borderId="0"/>
    <xf numFmtId="0" fontId="9" fillId="0" borderId="0"/>
    <xf numFmtId="0" fontId="11" fillId="0" borderId="15">
      <alignment horizontal="center" vertical="center" wrapText="1"/>
    </xf>
    <xf numFmtId="0" fontId="11" fillId="0" borderId="13">
      <alignment horizontal="center" vertical="center"/>
    </xf>
    <xf numFmtId="49" fontId="11" fillId="0" borderId="13">
      <alignment horizontal="center" shrinkToFit="1"/>
    </xf>
    <xf numFmtId="0" fontId="10" fillId="0" borderId="0"/>
    <xf numFmtId="0" fontId="11" fillId="0" borderId="14">
      <alignment horizontal="center" vertical="center" wrapText="1"/>
    </xf>
    <xf numFmtId="49" fontId="11" fillId="0" borderId="13">
      <alignment horizontal="center"/>
    </xf>
    <xf numFmtId="0" fontId="12" fillId="0" borderId="0">
      <alignment horizontal="center" vertical="center" wrapText="1"/>
    </xf>
    <xf numFmtId="0" fontId="11" fillId="0" borderId="0">
      <alignment horizontal="right" wrapText="1"/>
    </xf>
    <xf numFmtId="49" fontId="11" fillId="0" borderId="13">
      <alignment horizontal="center" vertical="center" wrapText="1"/>
    </xf>
    <xf numFmtId="49" fontId="11" fillId="0" borderId="13">
      <alignment horizontal="center" vertical="center"/>
    </xf>
    <xf numFmtId="4" fontId="11" fillId="0" borderId="13">
      <alignment horizontal="right" shrinkToFit="1"/>
    </xf>
    <xf numFmtId="0" fontId="13" fillId="0" borderId="0">
      <alignment horizontal="left" vertical="top" wrapText="1"/>
    </xf>
  </cellStyleXfs>
  <cellXfs count="49">
    <xf numFmtId="0" fontId="0" fillId="0" borderId="0" xfId="0"/>
    <xf numFmtId="0" fontId="0" fillId="0" borderId="0" xfId="0" applyProtection="1">
      <protection locked="0"/>
    </xf>
    <xf numFmtId="0" fontId="11" fillId="0" borderId="0" xfId="10"/>
    <xf numFmtId="0" fontId="3" fillId="0" borderId="0" xfId="10" applyFont="1"/>
    <xf numFmtId="0" fontId="4" fillId="0" borderId="0" xfId="0" applyFont="1" applyProtection="1">
      <protection locked="0"/>
    </xf>
    <xf numFmtId="0" fontId="6" fillId="0" borderId="3" xfId="9" applyFont="1" applyBorder="1" applyAlignment="1">
      <alignment horizontal="left" wrapText="1"/>
    </xf>
    <xf numFmtId="49" fontId="6" fillId="0" borderId="3" xfId="14" applyFont="1" applyBorder="1">
      <alignment horizontal="center" shrinkToFit="1"/>
    </xf>
    <xf numFmtId="49" fontId="6" fillId="0" borderId="3" xfId="17" applyFont="1" applyBorder="1">
      <alignment horizontal="center"/>
    </xf>
    <xf numFmtId="49" fontId="7" fillId="0" borderId="3" xfId="14" applyFont="1" applyBorder="1">
      <alignment horizontal="center" shrinkToFit="1"/>
    </xf>
    <xf numFmtId="0" fontId="7" fillId="0" borderId="3" xfId="9" applyFont="1" applyBorder="1" applyAlignment="1">
      <alignment horizontal="left" wrapText="1"/>
    </xf>
    <xf numFmtId="49" fontId="7" fillId="0" borderId="3" xfId="17" applyFont="1" applyBorder="1">
      <alignment horizontal="center"/>
    </xf>
    <xf numFmtId="4" fontId="7" fillId="0" borderId="3" xfId="22" applyFont="1" applyBorder="1">
      <alignment horizontal="right" shrinkToFit="1"/>
    </xf>
    <xf numFmtId="4" fontId="6" fillId="0" borderId="3" xfId="22" applyFont="1" applyBorder="1">
      <alignment horizontal="right" shrinkToFit="1"/>
    </xf>
    <xf numFmtId="0" fontId="5" fillId="0" borderId="3" xfId="0" applyFont="1" applyBorder="1" applyAlignment="1" applyProtection="1">
      <alignment wrapText="1"/>
      <protection locked="0"/>
    </xf>
    <xf numFmtId="0" fontId="5" fillId="0" borderId="3" xfId="0" applyFont="1" applyBorder="1" applyAlignment="1" applyProtection="1">
      <alignment horizontal="center"/>
      <protection locked="0"/>
    </xf>
    <xf numFmtId="49" fontId="5" fillId="0" borderId="3" xfId="0" applyNumberFormat="1" applyFont="1" applyBorder="1" applyAlignment="1" applyProtection="1">
      <alignment horizontal="center"/>
      <protection locked="0"/>
    </xf>
    <xf numFmtId="4" fontId="5" fillId="0" borderId="3" xfId="0" applyNumberFormat="1" applyFont="1" applyBorder="1" applyAlignment="1" applyProtection="1">
      <alignment horizontal="right"/>
      <protection locked="0"/>
    </xf>
    <xf numFmtId="0" fontId="5" fillId="0" borderId="0" xfId="0" applyFont="1" applyProtection="1">
      <protection locked="0"/>
    </xf>
    <xf numFmtId="49" fontId="5" fillId="0" borderId="0" xfId="0" applyNumberFormat="1" applyFont="1" applyAlignment="1" applyProtection="1">
      <alignment horizontal="center"/>
      <protection locked="0"/>
    </xf>
    <xf numFmtId="4" fontId="5" fillId="0" borderId="0" xfId="0" applyNumberFormat="1" applyFont="1" applyAlignment="1" applyProtection="1">
      <alignment horizontal="center"/>
      <protection locked="0"/>
    </xf>
    <xf numFmtId="4" fontId="5" fillId="0" borderId="0" xfId="0" applyNumberFormat="1" applyFont="1" applyAlignment="1" applyProtection="1">
      <alignment horizontal="right"/>
      <protection locked="0"/>
    </xf>
    <xf numFmtId="0" fontId="2" fillId="0" borderId="16" xfId="8" applyFont="1" applyBorder="1">
      <alignment horizontal="center" vertical="center"/>
    </xf>
    <xf numFmtId="0" fontId="2" fillId="0" borderId="17" xfId="13" applyFont="1" applyBorder="1">
      <alignment horizontal="center" vertical="center"/>
    </xf>
    <xf numFmtId="0" fontId="2" fillId="0" borderId="0" xfId="13" applyFont="1" applyBorder="1">
      <alignment horizontal="center" vertical="center"/>
    </xf>
    <xf numFmtId="49" fontId="2" fillId="0" borderId="17" xfId="21" applyFont="1" applyBorder="1">
      <alignment horizontal="center" vertical="center"/>
    </xf>
    <xf numFmtId="0" fontId="3" fillId="0" borderId="3" xfId="9" applyFont="1" applyBorder="1" applyAlignment="1">
      <alignment horizontal="right" wrapText="1"/>
    </xf>
    <xf numFmtId="49" fontId="3" fillId="0" borderId="3" xfId="14" applyFont="1" applyBorder="1">
      <alignment horizontal="center" shrinkToFit="1"/>
    </xf>
    <xf numFmtId="49" fontId="3" fillId="0" borderId="3" xfId="17" applyFont="1" applyBorder="1">
      <alignment horizontal="center"/>
    </xf>
    <xf numFmtId="4" fontId="3" fillId="0" borderId="3" xfId="22" applyFont="1" applyBorder="1">
      <alignment horizontal="right" shrinkToFit="1"/>
    </xf>
    <xf numFmtId="0" fontId="6" fillId="0" borderId="3" xfId="10" applyFont="1" applyBorder="1" applyAlignment="1">
      <alignment wrapText="1"/>
    </xf>
    <xf numFmtId="1" fontId="8" fillId="0" borderId="3" xfId="0" applyNumberFormat="1" applyFont="1" applyBorder="1" applyAlignment="1">
      <alignment horizontal="left" vertical="center" wrapText="1"/>
    </xf>
    <xf numFmtId="1" fontId="8" fillId="0" borderId="3" xfId="0" applyNumberFormat="1" applyFont="1" applyBorder="1" applyAlignment="1">
      <alignment horizontal="center" wrapText="1"/>
    </xf>
    <xf numFmtId="0" fontId="5" fillId="0" borderId="0" xfId="0" applyFont="1" applyAlignment="1" applyProtection="1">
      <alignment horizontal="right" wrapText="1"/>
      <protection locked="0"/>
    </xf>
    <xf numFmtId="0" fontId="5" fillId="0" borderId="0" xfId="0" applyFont="1" applyAlignment="1">
      <alignment horizontal="right" wrapText="1"/>
    </xf>
    <xf numFmtId="0" fontId="3" fillId="0" borderId="0" xfId="18" applyFont="1">
      <alignment horizontal="center" vertical="center" wrapText="1"/>
    </xf>
    <xf numFmtId="0" fontId="11" fillId="0" borderId="0" xfId="19">
      <alignment horizontal="right" wrapText="1"/>
    </xf>
    <xf numFmtId="0" fontId="11" fillId="0" borderId="0" xfId="19" applyProtection="1">
      <alignment horizontal="right" wrapText="1"/>
      <protection locked="0"/>
    </xf>
    <xf numFmtId="0" fontId="2" fillId="0" borderId="4" xfId="7" applyFont="1" applyBorder="1">
      <alignment horizontal="center" vertical="center" wrapText="1"/>
    </xf>
    <xf numFmtId="0" fontId="2" fillId="0" borderId="5" xfId="7" applyFont="1" applyBorder="1" applyProtection="1">
      <alignment horizontal="center" vertical="center" wrapText="1"/>
      <protection locked="0"/>
    </xf>
    <xf numFmtId="0" fontId="2" fillId="0" borderId="6" xfId="7" applyFont="1" applyBorder="1" applyProtection="1">
      <alignment horizontal="center" vertical="center" wrapText="1"/>
      <protection locked="0"/>
    </xf>
    <xf numFmtId="0" fontId="2" fillId="0" borderId="7" xfId="7" applyFont="1" applyBorder="1">
      <alignment horizontal="center" vertical="center" wrapText="1"/>
    </xf>
    <xf numFmtId="0" fontId="2" fillId="0" borderId="8" xfId="7" applyFont="1" applyBorder="1" applyProtection="1">
      <alignment horizontal="center" vertical="center" wrapText="1"/>
      <protection locked="0"/>
    </xf>
    <xf numFmtId="49" fontId="2" fillId="0" borderId="9" xfId="20" applyFont="1" applyBorder="1">
      <alignment horizontal="center" vertical="center" wrapText="1"/>
    </xf>
    <xf numFmtId="49" fontId="2" fillId="0" borderId="10" xfId="20" applyFont="1" applyBorder="1" applyProtection="1">
      <alignment horizontal="center" vertical="center" wrapText="1"/>
      <protection locked="0"/>
    </xf>
    <xf numFmtId="49" fontId="2" fillId="0" borderId="11" xfId="20" applyFont="1" applyBorder="1" applyProtection="1">
      <alignment horizontal="center" vertical="center" wrapText="1"/>
      <protection locked="0"/>
    </xf>
    <xf numFmtId="0" fontId="2" fillId="0" borderId="12" xfId="12" applyFont="1" applyBorder="1">
      <alignment horizontal="center" vertical="center" wrapText="1"/>
    </xf>
    <xf numFmtId="0" fontId="2" fillId="0" borderId="1" xfId="12" applyFont="1" applyBorder="1" applyProtection="1">
      <alignment horizontal="center" vertical="center" wrapText="1"/>
      <protection locked="0"/>
    </xf>
    <xf numFmtId="0" fontId="2" fillId="0" borderId="0" xfId="16" applyFont="1" applyBorder="1">
      <alignment horizontal="center" vertical="center" wrapText="1"/>
    </xf>
    <xf numFmtId="0" fontId="2" fillId="0" borderId="2" xfId="16" applyFont="1" applyBorder="1" applyProtection="1">
      <alignment horizontal="center" vertical="center" wrapText="1"/>
      <protection locked="0"/>
    </xf>
  </cellXfs>
  <cellStyles count="24">
    <cellStyle name="br" xfId="1" xr:uid="{00000000-0005-0000-0000-000000000000}"/>
    <cellStyle name="col" xfId="2" xr:uid="{00000000-0005-0000-0000-000001000000}"/>
    <cellStyle name="style0" xfId="3" xr:uid="{00000000-0005-0000-0000-000002000000}"/>
    <cellStyle name="td" xfId="4" xr:uid="{00000000-0005-0000-0000-000003000000}"/>
    <cellStyle name="tr" xfId="5" xr:uid="{00000000-0005-0000-0000-000004000000}"/>
    <cellStyle name="xl21" xfId="6" xr:uid="{00000000-0005-0000-0000-000005000000}"/>
    <cellStyle name="xl22" xfId="7" xr:uid="{00000000-0005-0000-0000-000006000000}"/>
    <cellStyle name="xl23" xfId="8" xr:uid="{00000000-0005-0000-0000-000007000000}"/>
    <cellStyle name="xl24" xfId="9" xr:uid="{00000000-0005-0000-0000-000008000000}"/>
    <cellStyle name="xl25" xfId="10" xr:uid="{00000000-0005-0000-0000-000009000000}"/>
    <cellStyle name="xl26" xfId="11" xr:uid="{00000000-0005-0000-0000-00000A000000}"/>
    <cellStyle name="xl27" xfId="12" xr:uid="{00000000-0005-0000-0000-00000B000000}"/>
    <cellStyle name="xl28" xfId="13" xr:uid="{00000000-0005-0000-0000-00000C000000}"/>
    <cellStyle name="xl29" xfId="14" xr:uid="{00000000-0005-0000-0000-00000D000000}"/>
    <cellStyle name="xl30" xfId="15" xr:uid="{00000000-0005-0000-0000-00000E000000}"/>
    <cellStyle name="xl31" xfId="16" xr:uid="{00000000-0005-0000-0000-00000F000000}"/>
    <cellStyle name="xl32" xfId="17" xr:uid="{00000000-0005-0000-0000-000010000000}"/>
    <cellStyle name="xl33" xfId="18" xr:uid="{00000000-0005-0000-0000-000011000000}"/>
    <cellStyle name="xl34" xfId="19" xr:uid="{00000000-0005-0000-0000-000012000000}"/>
    <cellStyle name="xl35" xfId="20" xr:uid="{00000000-0005-0000-0000-000013000000}"/>
    <cellStyle name="xl36" xfId="21" xr:uid="{00000000-0005-0000-0000-000014000000}"/>
    <cellStyle name="xl37" xfId="22" xr:uid="{00000000-0005-0000-0000-000015000000}"/>
    <cellStyle name="xl38" xfId="23" xr:uid="{00000000-0005-0000-0000-000016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6"/>
  <sheetViews>
    <sheetView tabSelected="1" view="pageBreakPreview" zoomScaleNormal="90" workbookViewId="0">
      <selection activeCell="C1" sqref="C1:D4"/>
    </sheetView>
  </sheetViews>
  <sheetFormatPr defaultColWidth="9.109375" defaultRowHeight="14.4" x14ac:dyDescent="0.3"/>
  <cols>
    <col min="1" max="1" width="48.88671875" style="1" customWidth="1"/>
    <col min="2" max="2" width="17" style="1" customWidth="1"/>
    <col min="3" max="4" width="22.5546875" style="1" customWidth="1"/>
    <col min="5" max="5" width="9.109375" style="1" customWidth="1"/>
    <col min="6" max="16384" width="9.109375" style="1"/>
  </cols>
  <sheetData>
    <row r="1" spans="1:5" x14ac:dyDescent="0.3">
      <c r="C1" s="32" t="s">
        <v>437</v>
      </c>
      <c r="D1" s="33"/>
    </row>
    <row r="2" spans="1:5" x14ac:dyDescent="0.3">
      <c r="C2" s="33"/>
      <c r="D2" s="33"/>
    </row>
    <row r="3" spans="1:5" x14ac:dyDescent="0.3">
      <c r="C3" s="33"/>
      <c r="D3" s="33"/>
    </row>
    <row r="4" spans="1:5" x14ac:dyDescent="0.3">
      <c r="C4" s="33"/>
      <c r="D4" s="33"/>
    </row>
    <row r="6" spans="1:5" ht="48.6" customHeight="1" x14ac:dyDescent="0.3">
      <c r="A6" s="34" t="s">
        <v>348</v>
      </c>
      <c r="B6" s="34"/>
      <c r="C6" s="34"/>
      <c r="D6" s="34"/>
      <c r="E6" s="2"/>
    </row>
    <row r="7" spans="1:5" ht="20.399999999999999" customHeight="1" thickBot="1" x14ac:dyDescent="0.35">
      <c r="A7" s="35" t="s">
        <v>178</v>
      </c>
      <c r="B7" s="36"/>
      <c r="C7" s="36"/>
      <c r="D7" s="36"/>
      <c r="E7" s="2"/>
    </row>
    <row r="8" spans="1:5" ht="18" customHeight="1" thickBot="1" x14ac:dyDescent="0.35">
      <c r="A8" s="37" t="s">
        <v>179</v>
      </c>
      <c r="B8" s="40" t="s">
        <v>180</v>
      </c>
      <c r="C8" s="41"/>
      <c r="D8" s="42" t="s">
        <v>181</v>
      </c>
      <c r="E8" s="2"/>
    </row>
    <row r="9" spans="1:5" ht="12.9" customHeight="1" x14ac:dyDescent="0.3">
      <c r="A9" s="38"/>
      <c r="B9" s="45" t="s">
        <v>182</v>
      </c>
      <c r="C9" s="47" t="s">
        <v>39</v>
      </c>
      <c r="D9" s="43"/>
      <c r="E9" s="2"/>
    </row>
    <row r="10" spans="1:5" ht="21.6" customHeight="1" thickBot="1" x14ac:dyDescent="0.35">
      <c r="A10" s="39"/>
      <c r="B10" s="46"/>
      <c r="C10" s="48"/>
      <c r="D10" s="44"/>
      <c r="E10" s="2"/>
    </row>
    <row r="11" spans="1:5" ht="12.9" customHeight="1" x14ac:dyDescent="0.3">
      <c r="A11" s="21">
        <v>1</v>
      </c>
      <c r="B11" s="22">
        <v>2</v>
      </c>
      <c r="C11" s="23">
        <v>3</v>
      </c>
      <c r="D11" s="24" t="s">
        <v>91</v>
      </c>
      <c r="E11" s="2"/>
    </row>
    <row r="12" spans="1:5" s="4" customFormat="1" ht="17.399999999999999" x14ac:dyDescent="0.35">
      <c r="A12" s="25" t="s">
        <v>90</v>
      </c>
      <c r="B12" s="26"/>
      <c r="C12" s="27"/>
      <c r="D12" s="28">
        <f>D13+D21+D29+D100+D159+D175+D202+D225+D254+D264</f>
        <v>412481779.22999996</v>
      </c>
      <c r="E12" s="3"/>
    </row>
    <row r="13" spans="1:5" ht="27" x14ac:dyDescent="0.3">
      <c r="A13" s="29" t="s">
        <v>87</v>
      </c>
      <c r="B13" s="6" t="s">
        <v>183</v>
      </c>
      <c r="C13" s="7"/>
      <c r="D13" s="12">
        <f>D14</f>
        <v>4390.71</v>
      </c>
      <c r="E13" s="2"/>
    </row>
    <row r="14" spans="1:5" ht="15.6" x14ac:dyDescent="0.3">
      <c r="A14" s="9" t="s">
        <v>184</v>
      </c>
      <c r="B14" s="8" t="s">
        <v>183</v>
      </c>
      <c r="C14" s="10" t="s">
        <v>185</v>
      </c>
      <c r="D14" s="11">
        <f>D15</f>
        <v>4390.71</v>
      </c>
      <c r="E14" s="2"/>
    </row>
    <row r="15" spans="1:5" ht="27" x14ac:dyDescent="0.3">
      <c r="A15" s="9" t="s">
        <v>186</v>
      </c>
      <c r="B15" s="8" t="s">
        <v>183</v>
      </c>
      <c r="C15" s="10" t="s">
        <v>187</v>
      </c>
      <c r="D15" s="11">
        <f>D16</f>
        <v>4390.71</v>
      </c>
      <c r="E15" s="2"/>
    </row>
    <row r="16" spans="1:5" ht="15.6" x14ac:dyDescent="0.3">
      <c r="A16" s="9" t="s">
        <v>188</v>
      </c>
      <c r="B16" s="8" t="s">
        <v>183</v>
      </c>
      <c r="C16" s="10" t="s">
        <v>189</v>
      </c>
      <c r="D16" s="11">
        <f>D17+D19</f>
        <v>4390.71</v>
      </c>
      <c r="E16" s="2"/>
    </row>
    <row r="17" spans="1:5" ht="27" x14ac:dyDescent="0.3">
      <c r="A17" s="9" t="s">
        <v>92</v>
      </c>
      <c r="B17" s="8" t="s">
        <v>183</v>
      </c>
      <c r="C17" s="10" t="s">
        <v>190</v>
      </c>
      <c r="D17" s="11">
        <f>D18</f>
        <v>3488.85</v>
      </c>
      <c r="E17" s="2"/>
    </row>
    <row r="18" spans="1:5" ht="66.599999999999994" x14ac:dyDescent="0.3">
      <c r="A18" s="9" t="s">
        <v>138</v>
      </c>
      <c r="B18" s="8" t="s">
        <v>183</v>
      </c>
      <c r="C18" s="10" t="s">
        <v>137</v>
      </c>
      <c r="D18" s="11">
        <v>3488.85</v>
      </c>
      <c r="E18" s="2"/>
    </row>
    <row r="19" spans="1:5" ht="15.6" x14ac:dyDescent="0.3">
      <c r="A19" s="9" t="s">
        <v>191</v>
      </c>
      <c r="B19" s="8" t="s">
        <v>183</v>
      </c>
      <c r="C19" s="10" t="s">
        <v>192</v>
      </c>
      <c r="D19" s="11">
        <f>D20</f>
        <v>901.86</v>
      </c>
      <c r="E19" s="2"/>
    </row>
    <row r="20" spans="1:5" ht="59.4" customHeight="1" x14ac:dyDescent="0.3">
      <c r="A20" s="9" t="s">
        <v>139</v>
      </c>
      <c r="B20" s="8" t="s">
        <v>183</v>
      </c>
      <c r="C20" s="10" t="s">
        <v>193</v>
      </c>
      <c r="D20" s="11">
        <v>901.86</v>
      </c>
      <c r="E20" s="2"/>
    </row>
    <row r="21" spans="1:5" ht="15.6" x14ac:dyDescent="0.3">
      <c r="A21" s="29" t="s">
        <v>88</v>
      </c>
      <c r="B21" s="6" t="s">
        <v>224</v>
      </c>
      <c r="C21" s="7"/>
      <c r="D21" s="12">
        <f>D22</f>
        <v>19918841.359999999</v>
      </c>
      <c r="E21" s="2"/>
    </row>
    <row r="22" spans="1:5" ht="15.6" x14ac:dyDescent="0.3">
      <c r="A22" s="9" t="s">
        <v>184</v>
      </c>
      <c r="B22" s="8" t="s">
        <v>224</v>
      </c>
      <c r="C22" s="10" t="s">
        <v>185</v>
      </c>
      <c r="D22" s="11">
        <f>D23</f>
        <v>19918841.359999999</v>
      </c>
      <c r="E22" s="2"/>
    </row>
    <row r="23" spans="1:5" ht="40.200000000000003" x14ac:dyDescent="0.3">
      <c r="A23" s="9" t="s">
        <v>225</v>
      </c>
      <c r="B23" s="8" t="s">
        <v>224</v>
      </c>
      <c r="C23" s="10" t="s">
        <v>226</v>
      </c>
      <c r="D23" s="11">
        <f>D24</f>
        <v>19918841.359999999</v>
      </c>
      <c r="E23" s="2"/>
    </row>
    <row r="24" spans="1:5" ht="27" x14ac:dyDescent="0.3">
      <c r="A24" s="9" t="s">
        <v>227</v>
      </c>
      <c r="B24" s="8" t="s">
        <v>224</v>
      </c>
      <c r="C24" s="10" t="s">
        <v>228</v>
      </c>
      <c r="D24" s="11">
        <f>D25+D26+D27+D28</f>
        <v>19918841.359999999</v>
      </c>
      <c r="E24" s="2"/>
    </row>
    <row r="25" spans="1:5" ht="66.599999999999994" x14ac:dyDescent="0.3">
      <c r="A25" s="9" t="s">
        <v>229</v>
      </c>
      <c r="B25" s="8" t="s">
        <v>224</v>
      </c>
      <c r="C25" s="10" t="s">
        <v>230</v>
      </c>
      <c r="D25" s="11">
        <v>9985455.4299999997</v>
      </c>
      <c r="E25" s="2"/>
    </row>
    <row r="26" spans="1:5" ht="79.8" x14ac:dyDescent="0.3">
      <c r="A26" s="9" t="s">
        <v>214</v>
      </c>
      <c r="B26" s="8" t="s">
        <v>224</v>
      </c>
      <c r="C26" s="10" t="s">
        <v>231</v>
      </c>
      <c r="D26" s="11">
        <v>53936.95</v>
      </c>
      <c r="E26" s="2"/>
    </row>
    <row r="27" spans="1:5" ht="66.599999999999994" x14ac:dyDescent="0.3">
      <c r="A27" s="9" t="s">
        <v>215</v>
      </c>
      <c r="B27" s="8" t="s">
        <v>224</v>
      </c>
      <c r="C27" s="10" t="s">
        <v>232</v>
      </c>
      <c r="D27" s="11">
        <v>11025070.52</v>
      </c>
      <c r="E27" s="2"/>
    </row>
    <row r="28" spans="1:5" ht="66.599999999999994" x14ac:dyDescent="0.3">
      <c r="A28" s="9" t="s">
        <v>216</v>
      </c>
      <c r="B28" s="8" t="s">
        <v>224</v>
      </c>
      <c r="C28" s="10" t="s">
        <v>233</v>
      </c>
      <c r="D28" s="11">
        <v>-1145621.54</v>
      </c>
      <c r="E28" s="2"/>
    </row>
    <row r="29" spans="1:5" ht="15.6" x14ac:dyDescent="0.3">
      <c r="A29" s="29" t="s">
        <v>89</v>
      </c>
      <c r="B29" s="6" t="s">
        <v>113</v>
      </c>
      <c r="C29" s="7"/>
      <c r="D29" s="12">
        <f>D30</f>
        <v>67208400.810000002</v>
      </c>
      <c r="E29" s="2"/>
    </row>
    <row r="30" spans="1:5" ht="15.6" x14ac:dyDescent="0.3">
      <c r="A30" s="9" t="s">
        <v>184</v>
      </c>
      <c r="B30" s="8" t="s">
        <v>113</v>
      </c>
      <c r="C30" s="10" t="s">
        <v>185</v>
      </c>
      <c r="D30" s="11">
        <f>D31+D54+D83+D88+D97+D93</f>
        <v>67208400.810000002</v>
      </c>
      <c r="E30" s="2"/>
    </row>
    <row r="31" spans="1:5" ht="15.6" x14ac:dyDescent="0.3">
      <c r="A31" s="9" t="s">
        <v>114</v>
      </c>
      <c r="B31" s="8" t="s">
        <v>113</v>
      </c>
      <c r="C31" s="10" t="s">
        <v>115</v>
      </c>
      <c r="D31" s="11">
        <f>D32+D37</f>
        <v>59559588.909999996</v>
      </c>
      <c r="E31" s="2"/>
    </row>
    <row r="32" spans="1:5" ht="15.6" x14ac:dyDescent="0.3">
      <c r="A32" s="9" t="s">
        <v>116</v>
      </c>
      <c r="B32" s="8" t="s">
        <v>113</v>
      </c>
      <c r="C32" s="10" t="s">
        <v>117</v>
      </c>
      <c r="D32" s="11">
        <f>D33</f>
        <v>7189.8200000000006</v>
      </c>
      <c r="E32" s="2"/>
    </row>
    <row r="33" spans="1:5" ht="40.200000000000003" x14ac:dyDescent="0.3">
      <c r="A33" s="9" t="s">
        <v>118</v>
      </c>
      <c r="B33" s="8" t="s">
        <v>113</v>
      </c>
      <c r="C33" s="10" t="s">
        <v>119</v>
      </c>
      <c r="D33" s="11">
        <f>D34</f>
        <v>7189.8200000000006</v>
      </c>
      <c r="E33" s="2"/>
    </row>
    <row r="34" spans="1:5" ht="53.4" x14ac:dyDescent="0.3">
      <c r="A34" s="9" t="s">
        <v>120</v>
      </c>
      <c r="B34" s="8" t="s">
        <v>113</v>
      </c>
      <c r="C34" s="10" t="s">
        <v>121</v>
      </c>
      <c r="D34" s="11">
        <f>D35+D36</f>
        <v>7189.8200000000006</v>
      </c>
      <c r="E34" s="2"/>
    </row>
    <row r="35" spans="1:5" ht="53.4" x14ac:dyDescent="0.3">
      <c r="A35" s="9" t="s">
        <v>122</v>
      </c>
      <c r="B35" s="8" t="s">
        <v>113</v>
      </c>
      <c r="C35" s="10" t="s">
        <v>123</v>
      </c>
      <c r="D35" s="11">
        <v>7149.89</v>
      </c>
      <c r="E35" s="2"/>
    </row>
    <row r="36" spans="1:5" ht="40.200000000000003" x14ac:dyDescent="0.3">
      <c r="A36" s="9" t="s">
        <v>124</v>
      </c>
      <c r="B36" s="8" t="s">
        <v>113</v>
      </c>
      <c r="C36" s="10" t="s">
        <v>125</v>
      </c>
      <c r="D36" s="11">
        <v>39.93</v>
      </c>
      <c r="E36" s="2"/>
    </row>
    <row r="37" spans="1:5" ht="15.6" x14ac:dyDescent="0.3">
      <c r="A37" s="9" t="s">
        <v>126</v>
      </c>
      <c r="B37" s="8" t="s">
        <v>113</v>
      </c>
      <c r="C37" s="10" t="s">
        <v>127</v>
      </c>
      <c r="D37" s="11">
        <f>D38+D43+D46+D50+D52</f>
        <v>59552399.089999996</v>
      </c>
      <c r="E37" s="2"/>
    </row>
    <row r="38" spans="1:5" ht="66.599999999999994" x14ac:dyDescent="0.3">
      <c r="A38" s="9" t="s">
        <v>175</v>
      </c>
      <c r="B38" s="8" t="s">
        <v>113</v>
      </c>
      <c r="C38" s="10" t="s">
        <v>128</v>
      </c>
      <c r="D38" s="11">
        <f>D39+D40+D41+D42</f>
        <v>54267437.949999996</v>
      </c>
      <c r="E38" s="2"/>
    </row>
    <row r="39" spans="1:5" ht="93" x14ac:dyDescent="0.3">
      <c r="A39" s="9" t="s">
        <v>129</v>
      </c>
      <c r="B39" s="8" t="s">
        <v>113</v>
      </c>
      <c r="C39" s="10" t="s">
        <v>130</v>
      </c>
      <c r="D39" s="11">
        <v>53585536.240000002</v>
      </c>
      <c r="E39" s="2"/>
    </row>
    <row r="40" spans="1:5" ht="79.8" x14ac:dyDescent="0.3">
      <c r="A40" s="9" t="s">
        <v>131</v>
      </c>
      <c r="B40" s="8" t="s">
        <v>113</v>
      </c>
      <c r="C40" s="10" t="s">
        <v>132</v>
      </c>
      <c r="D40" s="11">
        <v>257992.51</v>
      </c>
      <c r="E40" s="2"/>
    </row>
    <row r="41" spans="1:5" ht="106.2" x14ac:dyDescent="0.3">
      <c r="A41" s="9" t="s">
        <v>133</v>
      </c>
      <c r="B41" s="8" t="s">
        <v>113</v>
      </c>
      <c r="C41" s="10" t="s">
        <v>134</v>
      </c>
      <c r="D41" s="11">
        <v>52296.51</v>
      </c>
      <c r="E41" s="2"/>
    </row>
    <row r="42" spans="1:5" ht="78.599999999999994" customHeight="1" x14ac:dyDescent="0.3">
      <c r="A42" s="9" t="s">
        <v>350</v>
      </c>
      <c r="B42" s="8" t="s">
        <v>113</v>
      </c>
      <c r="C42" s="10" t="s">
        <v>349</v>
      </c>
      <c r="D42" s="11">
        <v>371612.69</v>
      </c>
      <c r="E42" s="2"/>
    </row>
    <row r="43" spans="1:5" ht="106.2" x14ac:dyDescent="0.3">
      <c r="A43" s="9" t="s">
        <v>135</v>
      </c>
      <c r="B43" s="8" t="s">
        <v>113</v>
      </c>
      <c r="C43" s="10" t="s">
        <v>136</v>
      </c>
      <c r="D43" s="11">
        <f>D44+D45</f>
        <v>541808.93000000005</v>
      </c>
      <c r="E43" s="2"/>
    </row>
    <row r="44" spans="1:5" ht="132.6" x14ac:dyDescent="0.3">
      <c r="A44" s="9" t="s">
        <v>64</v>
      </c>
      <c r="B44" s="8" t="s">
        <v>113</v>
      </c>
      <c r="C44" s="10" t="s">
        <v>65</v>
      </c>
      <c r="D44" s="11">
        <v>539206.16</v>
      </c>
      <c r="E44" s="2"/>
    </row>
    <row r="45" spans="1:5" ht="119.4" x14ac:dyDescent="0.3">
      <c r="A45" s="9" t="s">
        <v>66</v>
      </c>
      <c r="B45" s="8" t="s">
        <v>113</v>
      </c>
      <c r="C45" s="10" t="s">
        <v>67</v>
      </c>
      <c r="D45" s="11">
        <v>2602.77</v>
      </c>
      <c r="E45" s="2"/>
    </row>
    <row r="46" spans="1:5" ht="40.200000000000003" x14ac:dyDescent="0.3">
      <c r="A46" s="9" t="s">
        <v>68</v>
      </c>
      <c r="B46" s="8" t="s">
        <v>113</v>
      </c>
      <c r="C46" s="10" t="s">
        <v>69</v>
      </c>
      <c r="D46" s="11">
        <f>D47+D48+D49</f>
        <v>730229.52</v>
      </c>
      <c r="E46" s="2"/>
    </row>
    <row r="47" spans="1:5" ht="66.599999999999994" x14ac:dyDescent="0.3">
      <c r="A47" s="9" t="s">
        <v>70</v>
      </c>
      <c r="B47" s="8" t="s">
        <v>113</v>
      </c>
      <c r="C47" s="10" t="s">
        <v>71</v>
      </c>
      <c r="D47" s="11">
        <v>718787.38</v>
      </c>
      <c r="E47" s="2"/>
    </row>
    <row r="48" spans="1:5" ht="53.4" x14ac:dyDescent="0.3">
      <c r="A48" s="9" t="s">
        <v>72</v>
      </c>
      <c r="B48" s="8" t="s">
        <v>113</v>
      </c>
      <c r="C48" s="10" t="s">
        <v>73</v>
      </c>
      <c r="D48" s="11">
        <v>7735</v>
      </c>
      <c r="E48" s="2"/>
    </row>
    <row r="49" spans="1:5" ht="89.4" customHeight="1" x14ac:dyDescent="0.3">
      <c r="A49" s="9" t="s">
        <v>351</v>
      </c>
      <c r="B49" s="8" t="s">
        <v>113</v>
      </c>
      <c r="C49" s="10" t="s">
        <v>352</v>
      </c>
      <c r="D49" s="11">
        <v>3707.14</v>
      </c>
      <c r="E49" s="2"/>
    </row>
    <row r="50" spans="1:5" ht="79.8" x14ac:dyDescent="0.3">
      <c r="A50" s="9" t="s">
        <v>93</v>
      </c>
      <c r="B50" s="8" t="s">
        <v>113</v>
      </c>
      <c r="C50" s="10" t="s">
        <v>74</v>
      </c>
      <c r="D50" s="11">
        <f>D51</f>
        <v>343250</v>
      </c>
      <c r="E50" s="2"/>
    </row>
    <row r="51" spans="1:5" ht="106.2" x14ac:dyDescent="0.3">
      <c r="A51" s="9" t="s">
        <v>75</v>
      </c>
      <c r="B51" s="8" t="s">
        <v>113</v>
      </c>
      <c r="C51" s="10" t="s">
        <v>76</v>
      </c>
      <c r="D51" s="11">
        <v>343250</v>
      </c>
      <c r="E51" s="2"/>
    </row>
    <row r="52" spans="1:5" ht="93" x14ac:dyDescent="0.3">
      <c r="A52" s="9" t="s">
        <v>307</v>
      </c>
      <c r="B52" s="8" t="s">
        <v>113</v>
      </c>
      <c r="C52" s="10" t="s">
        <v>308</v>
      </c>
      <c r="D52" s="11">
        <f>D53</f>
        <v>3669672.69</v>
      </c>
      <c r="E52" s="2"/>
    </row>
    <row r="53" spans="1:5" ht="40.200000000000003" x14ac:dyDescent="0.3">
      <c r="A53" s="9" t="s">
        <v>309</v>
      </c>
      <c r="B53" s="8" t="s">
        <v>113</v>
      </c>
      <c r="C53" s="10" t="s">
        <v>310</v>
      </c>
      <c r="D53" s="11">
        <v>3669672.69</v>
      </c>
      <c r="E53" s="2"/>
    </row>
    <row r="54" spans="1:5" ht="15.6" x14ac:dyDescent="0.3">
      <c r="A54" s="9" t="s">
        <v>36</v>
      </c>
      <c r="B54" s="8" t="s">
        <v>113</v>
      </c>
      <c r="C54" s="10" t="s">
        <v>244</v>
      </c>
      <c r="D54" s="11">
        <f>D55+D76+D80+D68</f>
        <v>6309332.4300000006</v>
      </c>
      <c r="E54" s="2"/>
    </row>
    <row r="55" spans="1:5" ht="27" x14ac:dyDescent="0.3">
      <c r="A55" s="9" t="s">
        <v>37</v>
      </c>
      <c r="B55" s="8" t="s">
        <v>113</v>
      </c>
      <c r="C55" s="10" t="s">
        <v>38</v>
      </c>
      <c r="D55" s="11">
        <f>D56+D62+D67</f>
        <v>5427013.1500000004</v>
      </c>
      <c r="E55" s="2"/>
    </row>
    <row r="56" spans="1:5" ht="27" x14ac:dyDescent="0.3">
      <c r="A56" s="9" t="s">
        <v>40</v>
      </c>
      <c r="B56" s="8" t="s">
        <v>113</v>
      </c>
      <c r="C56" s="10" t="s">
        <v>41</v>
      </c>
      <c r="D56" s="11">
        <f>D57+D61</f>
        <v>5139206.54</v>
      </c>
      <c r="E56" s="2"/>
    </row>
    <row r="57" spans="1:5" ht="27" x14ac:dyDescent="0.3">
      <c r="A57" s="9" t="s">
        <v>40</v>
      </c>
      <c r="B57" s="8" t="s">
        <v>113</v>
      </c>
      <c r="C57" s="10" t="s">
        <v>45</v>
      </c>
      <c r="D57" s="11">
        <f>D58+D59+D60</f>
        <v>5139161.96</v>
      </c>
      <c r="E57" s="2"/>
    </row>
    <row r="58" spans="1:5" ht="53.4" x14ac:dyDescent="0.3">
      <c r="A58" s="9" t="s">
        <v>55</v>
      </c>
      <c r="B58" s="8" t="s">
        <v>113</v>
      </c>
      <c r="C58" s="10" t="s">
        <v>234</v>
      </c>
      <c r="D58" s="11">
        <v>5060801.03</v>
      </c>
      <c r="E58" s="2"/>
    </row>
    <row r="59" spans="1:5" ht="40.200000000000003" x14ac:dyDescent="0.3">
      <c r="A59" s="9" t="s">
        <v>42</v>
      </c>
      <c r="B59" s="8" t="s">
        <v>113</v>
      </c>
      <c r="C59" s="10" t="s">
        <v>235</v>
      </c>
      <c r="D59" s="11">
        <v>67203.63</v>
      </c>
      <c r="E59" s="2"/>
    </row>
    <row r="60" spans="1:5" ht="59.4" customHeight="1" x14ac:dyDescent="0.3">
      <c r="A60" s="9" t="s">
        <v>44</v>
      </c>
      <c r="B60" s="8" t="s">
        <v>113</v>
      </c>
      <c r="C60" s="10" t="s">
        <v>236</v>
      </c>
      <c r="D60" s="11">
        <v>11157.3</v>
      </c>
      <c r="E60" s="2"/>
    </row>
    <row r="61" spans="1:5" ht="59.4" customHeight="1" x14ac:dyDescent="0.3">
      <c r="A61" s="9" t="s">
        <v>311</v>
      </c>
      <c r="B61" s="8" t="s">
        <v>113</v>
      </c>
      <c r="C61" s="10" t="s">
        <v>312</v>
      </c>
      <c r="D61" s="11">
        <v>44.58</v>
      </c>
      <c r="E61" s="2"/>
    </row>
    <row r="62" spans="1:5" ht="66.599999999999994" x14ac:dyDescent="0.3">
      <c r="A62" s="9" t="s">
        <v>54</v>
      </c>
      <c r="B62" s="8" t="s">
        <v>113</v>
      </c>
      <c r="C62" s="10" t="s">
        <v>46</v>
      </c>
      <c r="D62" s="11">
        <f>D63+D64+D66+D65</f>
        <v>287807.07999999996</v>
      </c>
      <c r="E62" s="2"/>
    </row>
    <row r="63" spans="1:5" ht="40.200000000000003" x14ac:dyDescent="0.3">
      <c r="A63" s="9" t="s">
        <v>43</v>
      </c>
      <c r="B63" s="8" t="s">
        <v>113</v>
      </c>
      <c r="C63" s="10" t="s">
        <v>237</v>
      </c>
      <c r="D63" s="11">
        <v>234698.75</v>
      </c>
      <c r="E63" s="2"/>
    </row>
    <row r="64" spans="1:5" ht="53.4" x14ac:dyDescent="0.3">
      <c r="A64" s="9" t="s">
        <v>239</v>
      </c>
      <c r="B64" s="8" t="s">
        <v>113</v>
      </c>
      <c r="C64" s="10" t="s">
        <v>238</v>
      </c>
      <c r="D64" s="11">
        <v>8556.18</v>
      </c>
      <c r="E64" s="2"/>
    </row>
    <row r="65" spans="1:5" ht="66.599999999999994" x14ac:dyDescent="0.3">
      <c r="A65" s="9" t="s">
        <v>353</v>
      </c>
      <c r="B65" s="8" t="s">
        <v>113</v>
      </c>
      <c r="C65" s="10" t="s">
        <v>354</v>
      </c>
      <c r="D65" s="11">
        <v>45000</v>
      </c>
      <c r="E65" s="2"/>
    </row>
    <row r="66" spans="1:5" ht="66.599999999999994" x14ac:dyDescent="0.3">
      <c r="A66" s="9" t="s">
        <v>314</v>
      </c>
      <c r="B66" s="8" t="s">
        <v>113</v>
      </c>
      <c r="C66" s="10" t="s">
        <v>313</v>
      </c>
      <c r="D66" s="11">
        <v>-447.85</v>
      </c>
      <c r="E66" s="2"/>
    </row>
    <row r="67" spans="1:5" ht="53.4" x14ac:dyDescent="0.3">
      <c r="A67" s="9" t="s">
        <v>355</v>
      </c>
      <c r="B67" s="8" t="s">
        <v>113</v>
      </c>
      <c r="C67" s="10" t="s">
        <v>356</v>
      </c>
      <c r="D67" s="11">
        <v>-0.47</v>
      </c>
      <c r="E67" s="2"/>
    </row>
    <row r="68" spans="1:5" ht="31.2" customHeight="1" x14ac:dyDescent="0.3">
      <c r="A68" s="9" t="s">
        <v>357</v>
      </c>
      <c r="B68" s="8" t="s">
        <v>113</v>
      </c>
      <c r="C68" s="10" t="s">
        <v>358</v>
      </c>
      <c r="D68" s="11">
        <f>D69+D73</f>
        <v>-46138.98</v>
      </c>
      <c r="E68" s="2"/>
    </row>
    <row r="69" spans="1:5" ht="36" customHeight="1" x14ac:dyDescent="0.3">
      <c r="A69" s="9" t="s">
        <v>357</v>
      </c>
      <c r="B69" s="8" t="s">
        <v>113</v>
      </c>
      <c r="C69" s="10" t="s">
        <v>359</v>
      </c>
      <c r="D69" s="11">
        <f>D70+D71+D72</f>
        <v>-33265.22</v>
      </c>
      <c r="E69" s="2"/>
    </row>
    <row r="70" spans="1:5" ht="59.4" customHeight="1" x14ac:dyDescent="0.3">
      <c r="A70" s="9" t="s">
        <v>360</v>
      </c>
      <c r="B70" s="8" t="s">
        <v>113</v>
      </c>
      <c r="C70" s="10" t="s">
        <v>361</v>
      </c>
      <c r="D70" s="11">
        <v>-36876.36</v>
      </c>
      <c r="E70" s="2"/>
    </row>
    <row r="71" spans="1:5" ht="30" customHeight="1" x14ac:dyDescent="0.3">
      <c r="A71" s="9" t="s">
        <v>362</v>
      </c>
      <c r="B71" s="8" t="s">
        <v>113</v>
      </c>
      <c r="C71" s="10" t="s">
        <v>363</v>
      </c>
      <c r="D71" s="11">
        <v>3434.36</v>
      </c>
      <c r="E71" s="2"/>
    </row>
    <row r="72" spans="1:5" ht="25.8" customHeight="1" x14ac:dyDescent="0.3">
      <c r="A72" s="9" t="s">
        <v>357</v>
      </c>
      <c r="B72" s="8" t="s">
        <v>113</v>
      </c>
      <c r="C72" s="10" t="s">
        <v>364</v>
      </c>
      <c r="D72" s="11">
        <v>176.78</v>
      </c>
      <c r="E72" s="2"/>
    </row>
    <row r="73" spans="1:5" ht="41.4" customHeight="1" x14ac:dyDescent="0.3">
      <c r="A73" s="9" t="s">
        <v>365</v>
      </c>
      <c r="B73" s="8" t="s">
        <v>113</v>
      </c>
      <c r="C73" s="10" t="s">
        <v>366</v>
      </c>
      <c r="D73" s="11">
        <f>D74+D75</f>
        <v>-12873.76</v>
      </c>
      <c r="E73" s="2"/>
    </row>
    <row r="74" spans="1:5" ht="46.2" customHeight="1" x14ac:dyDescent="0.3">
      <c r="A74" s="9" t="s">
        <v>367</v>
      </c>
      <c r="B74" s="8" t="s">
        <v>113</v>
      </c>
      <c r="C74" s="10" t="s">
        <v>368</v>
      </c>
      <c r="D74" s="11">
        <v>-13037.23</v>
      </c>
      <c r="E74" s="2"/>
    </row>
    <row r="75" spans="1:5" ht="47.4" customHeight="1" x14ac:dyDescent="0.3">
      <c r="A75" s="9" t="s">
        <v>367</v>
      </c>
      <c r="B75" s="8" t="s">
        <v>113</v>
      </c>
      <c r="C75" s="10" t="s">
        <v>368</v>
      </c>
      <c r="D75" s="11">
        <v>163.47</v>
      </c>
      <c r="E75" s="2"/>
    </row>
    <row r="76" spans="1:5" ht="15.6" x14ac:dyDescent="0.3">
      <c r="A76" s="9" t="s">
        <v>47</v>
      </c>
      <c r="B76" s="8" t="s">
        <v>113</v>
      </c>
      <c r="C76" s="10" t="s">
        <v>48</v>
      </c>
      <c r="D76" s="11">
        <f>D77</f>
        <v>166520.18999999997</v>
      </c>
      <c r="E76" s="2"/>
    </row>
    <row r="77" spans="1:5" ht="40.200000000000003" x14ac:dyDescent="0.3">
      <c r="A77" s="9" t="s">
        <v>53</v>
      </c>
      <c r="B77" s="8" t="s">
        <v>113</v>
      </c>
      <c r="C77" s="10" t="s">
        <v>49</v>
      </c>
      <c r="D77" s="11">
        <f>D78+D79</f>
        <v>166520.18999999997</v>
      </c>
      <c r="E77" s="2"/>
    </row>
    <row r="78" spans="1:5" ht="15.6" x14ac:dyDescent="0.3">
      <c r="A78" s="9" t="s">
        <v>47</v>
      </c>
      <c r="B78" s="8" t="s">
        <v>113</v>
      </c>
      <c r="C78" s="10" t="s">
        <v>51</v>
      </c>
      <c r="D78" s="11">
        <v>165797.35999999999</v>
      </c>
      <c r="E78" s="2"/>
    </row>
    <row r="79" spans="1:5" ht="27" x14ac:dyDescent="0.3">
      <c r="A79" s="9" t="s">
        <v>50</v>
      </c>
      <c r="B79" s="8" t="s">
        <v>113</v>
      </c>
      <c r="C79" s="10" t="s">
        <v>52</v>
      </c>
      <c r="D79" s="11">
        <v>722.83</v>
      </c>
      <c r="E79" s="2"/>
    </row>
    <row r="80" spans="1:5" ht="43.8" customHeight="1" x14ac:dyDescent="0.3">
      <c r="A80" s="9" t="s">
        <v>241</v>
      </c>
      <c r="B80" s="8" t="s">
        <v>113</v>
      </c>
      <c r="C80" s="10" t="s">
        <v>242</v>
      </c>
      <c r="D80" s="11">
        <f>D81+D82</f>
        <v>761938.07000000007</v>
      </c>
      <c r="E80" s="2"/>
    </row>
    <row r="81" spans="1:5" ht="75" customHeight="1" x14ac:dyDescent="0.3">
      <c r="A81" s="9" t="s">
        <v>240</v>
      </c>
      <c r="B81" s="8" t="s">
        <v>113</v>
      </c>
      <c r="C81" s="10" t="s">
        <v>243</v>
      </c>
      <c r="D81" s="11">
        <v>760186.41</v>
      </c>
      <c r="E81" s="2"/>
    </row>
    <row r="82" spans="1:5" ht="56.4" customHeight="1" x14ac:dyDescent="0.3">
      <c r="A82" s="9" t="s">
        <v>315</v>
      </c>
      <c r="B82" s="8" t="s">
        <v>113</v>
      </c>
      <c r="C82" s="10" t="s">
        <v>316</v>
      </c>
      <c r="D82" s="11">
        <v>1751.66</v>
      </c>
      <c r="E82" s="2"/>
    </row>
    <row r="83" spans="1:5" ht="15.6" x14ac:dyDescent="0.3">
      <c r="A83" s="9" t="s">
        <v>77</v>
      </c>
      <c r="B83" s="8" t="s">
        <v>113</v>
      </c>
      <c r="C83" s="10" t="s">
        <v>78</v>
      </c>
      <c r="D83" s="11">
        <f>D84</f>
        <v>616617.47000000009</v>
      </c>
      <c r="E83" s="2"/>
    </row>
    <row r="84" spans="1:5" ht="15.6" x14ac:dyDescent="0.3">
      <c r="A84" s="9" t="s">
        <v>79</v>
      </c>
      <c r="B84" s="8" t="s">
        <v>113</v>
      </c>
      <c r="C84" s="10" t="s">
        <v>80</v>
      </c>
      <c r="D84" s="11">
        <f>D85</f>
        <v>616617.47000000009</v>
      </c>
      <c r="E84" s="2"/>
    </row>
    <row r="85" spans="1:5" ht="27" x14ac:dyDescent="0.3">
      <c r="A85" s="9" t="s">
        <v>81</v>
      </c>
      <c r="B85" s="8" t="s">
        <v>113</v>
      </c>
      <c r="C85" s="10" t="s">
        <v>82</v>
      </c>
      <c r="D85" s="11">
        <f>D86+D87</f>
        <v>616617.47000000009</v>
      </c>
      <c r="E85" s="2"/>
    </row>
    <row r="86" spans="1:5" ht="53.4" x14ac:dyDescent="0.3">
      <c r="A86" s="9" t="s">
        <v>83</v>
      </c>
      <c r="B86" s="8" t="s">
        <v>113</v>
      </c>
      <c r="C86" s="10" t="s">
        <v>84</v>
      </c>
      <c r="D86" s="11">
        <v>616298.16</v>
      </c>
      <c r="E86" s="2"/>
    </row>
    <row r="87" spans="1:5" ht="40.200000000000003" x14ac:dyDescent="0.3">
      <c r="A87" s="9" t="s">
        <v>85</v>
      </c>
      <c r="B87" s="8" t="s">
        <v>113</v>
      </c>
      <c r="C87" s="10" t="s">
        <v>86</v>
      </c>
      <c r="D87" s="11">
        <v>319.31</v>
      </c>
      <c r="E87" s="2"/>
    </row>
    <row r="88" spans="1:5" ht="15.6" x14ac:dyDescent="0.3">
      <c r="A88" s="9" t="s">
        <v>196</v>
      </c>
      <c r="B88" s="8" t="s">
        <v>113</v>
      </c>
      <c r="C88" s="10" t="s">
        <v>197</v>
      </c>
      <c r="D88" s="11">
        <f>D89</f>
        <v>722612</v>
      </c>
      <c r="E88" s="2"/>
    </row>
    <row r="89" spans="1:5" ht="27" x14ac:dyDescent="0.3">
      <c r="A89" s="9" t="s">
        <v>56</v>
      </c>
      <c r="B89" s="8" t="s">
        <v>113</v>
      </c>
      <c r="C89" s="10" t="s">
        <v>57</v>
      </c>
      <c r="D89" s="11">
        <f>D90</f>
        <v>722612</v>
      </c>
      <c r="E89" s="2"/>
    </row>
    <row r="90" spans="1:5" ht="40.200000000000003" x14ac:dyDescent="0.3">
      <c r="A90" s="9" t="s">
        <v>58</v>
      </c>
      <c r="B90" s="8" t="s">
        <v>113</v>
      </c>
      <c r="C90" s="10" t="s">
        <v>59</v>
      </c>
      <c r="D90" s="11">
        <f>D91+D92</f>
        <v>722612</v>
      </c>
      <c r="E90" s="2"/>
    </row>
    <row r="91" spans="1:5" ht="79.8" x14ac:dyDescent="0.3">
      <c r="A91" s="9" t="s">
        <v>60</v>
      </c>
      <c r="B91" s="8" t="s">
        <v>113</v>
      </c>
      <c r="C91" s="10" t="s">
        <v>317</v>
      </c>
      <c r="D91" s="11">
        <v>690794.3</v>
      </c>
      <c r="E91" s="2"/>
    </row>
    <row r="92" spans="1:5" ht="79.8" x14ac:dyDescent="0.3">
      <c r="A92" s="9" t="s">
        <v>60</v>
      </c>
      <c r="B92" s="8" t="s">
        <v>113</v>
      </c>
      <c r="C92" s="10" t="s">
        <v>318</v>
      </c>
      <c r="D92" s="11">
        <v>31817.7</v>
      </c>
      <c r="E92" s="2"/>
    </row>
    <row r="93" spans="1:5" ht="40.200000000000003" x14ac:dyDescent="0.3">
      <c r="A93" s="9" t="s">
        <v>369</v>
      </c>
      <c r="B93" s="8" t="s">
        <v>113</v>
      </c>
      <c r="C93" s="10" t="s">
        <v>370</v>
      </c>
      <c r="D93" s="11">
        <f>D94</f>
        <v>0</v>
      </c>
      <c r="E93" s="2"/>
    </row>
    <row r="94" spans="1:5" ht="27" x14ac:dyDescent="0.3">
      <c r="A94" s="9" t="s">
        <v>371</v>
      </c>
      <c r="B94" s="8" t="s">
        <v>113</v>
      </c>
      <c r="C94" s="10" t="s">
        <v>372</v>
      </c>
      <c r="D94" s="11">
        <f>D95+D96</f>
        <v>0</v>
      </c>
      <c r="E94" s="2"/>
    </row>
    <row r="95" spans="1:5" ht="27" x14ac:dyDescent="0.3">
      <c r="A95" s="9" t="s">
        <v>373</v>
      </c>
      <c r="B95" s="8" t="s">
        <v>113</v>
      </c>
      <c r="C95" s="10" t="s">
        <v>374</v>
      </c>
      <c r="D95" s="11">
        <v>-58</v>
      </c>
      <c r="E95" s="2"/>
    </row>
    <row r="96" spans="1:5" ht="44.4" customHeight="1" x14ac:dyDescent="0.3">
      <c r="A96" s="9" t="s">
        <v>375</v>
      </c>
      <c r="B96" s="8" t="s">
        <v>113</v>
      </c>
      <c r="C96" s="10" t="s">
        <v>376</v>
      </c>
      <c r="D96" s="11">
        <v>58</v>
      </c>
      <c r="E96" s="2"/>
    </row>
    <row r="97" spans="1:5" ht="15.6" x14ac:dyDescent="0.3">
      <c r="A97" s="9" t="s">
        <v>194</v>
      </c>
      <c r="B97" s="8" t="s">
        <v>113</v>
      </c>
      <c r="C97" s="10" t="s">
        <v>195</v>
      </c>
      <c r="D97" s="11">
        <f>D98</f>
        <v>250</v>
      </c>
      <c r="E97" s="2"/>
    </row>
    <row r="98" spans="1:5" ht="61.8" customHeight="1" x14ac:dyDescent="0.3">
      <c r="A98" s="9" t="s">
        <v>247</v>
      </c>
      <c r="B98" s="8" t="s">
        <v>113</v>
      </c>
      <c r="C98" s="10" t="s">
        <v>248</v>
      </c>
      <c r="D98" s="11">
        <f>D99</f>
        <v>250</v>
      </c>
      <c r="E98" s="2"/>
    </row>
    <row r="99" spans="1:5" ht="76.2" customHeight="1" x14ac:dyDescent="0.3">
      <c r="A99" s="9" t="s">
        <v>246</v>
      </c>
      <c r="B99" s="8" t="s">
        <v>113</v>
      </c>
      <c r="C99" s="10" t="s">
        <v>245</v>
      </c>
      <c r="D99" s="11">
        <v>250</v>
      </c>
      <c r="E99" s="2"/>
    </row>
    <row r="100" spans="1:5" ht="27" x14ac:dyDescent="0.3">
      <c r="A100" s="5" t="s">
        <v>94</v>
      </c>
      <c r="B100" s="6" t="s">
        <v>97</v>
      </c>
      <c r="C100" s="7"/>
      <c r="D100" s="12">
        <f>D101+D131</f>
        <v>50587922.740000002</v>
      </c>
      <c r="E100" s="2"/>
    </row>
    <row r="101" spans="1:5" ht="15.6" x14ac:dyDescent="0.3">
      <c r="A101" s="9" t="s">
        <v>184</v>
      </c>
      <c r="B101" s="8" t="s">
        <v>97</v>
      </c>
      <c r="C101" s="10" t="s">
        <v>185</v>
      </c>
      <c r="D101" s="11">
        <f>D102+D108+D112+D118+D128</f>
        <v>4863655.3899999997</v>
      </c>
      <c r="E101" s="2"/>
    </row>
    <row r="102" spans="1:5" ht="40.200000000000003" x14ac:dyDescent="0.3">
      <c r="A102" s="9" t="s">
        <v>95</v>
      </c>
      <c r="B102" s="8" t="s">
        <v>97</v>
      </c>
      <c r="C102" s="10" t="s">
        <v>198</v>
      </c>
      <c r="D102" s="11">
        <f>D103+D106</f>
        <v>2715206.3099999996</v>
      </c>
      <c r="E102" s="2"/>
    </row>
    <row r="103" spans="1:5" ht="79.8" x14ac:dyDescent="0.3">
      <c r="A103" s="9" t="s">
        <v>96</v>
      </c>
      <c r="B103" s="8" t="s">
        <v>97</v>
      </c>
      <c r="C103" s="10" t="s">
        <v>176</v>
      </c>
      <c r="D103" s="11">
        <f>D104</f>
        <v>2484268.2999999998</v>
      </c>
      <c r="E103" s="2"/>
    </row>
    <row r="104" spans="1:5" ht="66.599999999999994" x14ac:dyDescent="0.3">
      <c r="A104" s="9" t="s">
        <v>98</v>
      </c>
      <c r="B104" s="8" t="s">
        <v>97</v>
      </c>
      <c r="C104" s="10" t="s">
        <v>99</v>
      </c>
      <c r="D104" s="11">
        <f>D105</f>
        <v>2484268.2999999998</v>
      </c>
      <c r="E104" s="2"/>
    </row>
    <row r="105" spans="1:5" ht="91.2" customHeight="1" x14ac:dyDescent="0.3">
      <c r="A105" s="9" t="s">
        <v>100</v>
      </c>
      <c r="B105" s="8" t="s">
        <v>97</v>
      </c>
      <c r="C105" s="10" t="s">
        <v>101</v>
      </c>
      <c r="D105" s="11">
        <v>2484268.2999999998</v>
      </c>
      <c r="E105" s="2"/>
    </row>
    <row r="106" spans="1:5" ht="79.8" x14ac:dyDescent="0.3">
      <c r="A106" s="9" t="s">
        <v>102</v>
      </c>
      <c r="B106" s="8" t="s">
        <v>97</v>
      </c>
      <c r="C106" s="10" t="s">
        <v>177</v>
      </c>
      <c r="D106" s="11">
        <f>D107</f>
        <v>230938.01</v>
      </c>
      <c r="E106" s="2"/>
    </row>
    <row r="107" spans="1:5" ht="66.599999999999994" x14ac:dyDescent="0.3">
      <c r="A107" s="9" t="s">
        <v>103</v>
      </c>
      <c r="B107" s="8" t="s">
        <v>97</v>
      </c>
      <c r="C107" s="10" t="s">
        <v>104</v>
      </c>
      <c r="D107" s="11">
        <v>230938.01</v>
      </c>
      <c r="E107" s="2"/>
    </row>
    <row r="108" spans="1:5" ht="27" x14ac:dyDescent="0.3">
      <c r="A108" s="9" t="s">
        <v>199</v>
      </c>
      <c r="B108" s="8" t="s">
        <v>97</v>
      </c>
      <c r="C108" s="10" t="s">
        <v>200</v>
      </c>
      <c r="D108" s="11">
        <f>D109</f>
        <v>449408.14</v>
      </c>
      <c r="E108" s="2"/>
    </row>
    <row r="109" spans="1:5" ht="15.6" x14ac:dyDescent="0.3">
      <c r="A109" s="9" t="s">
        <v>201</v>
      </c>
      <c r="B109" s="8" t="s">
        <v>97</v>
      </c>
      <c r="C109" s="10" t="s">
        <v>202</v>
      </c>
      <c r="D109" s="11">
        <f>D110</f>
        <v>449408.14</v>
      </c>
      <c r="E109" s="2"/>
    </row>
    <row r="110" spans="1:5" ht="27" x14ac:dyDescent="0.3">
      <c r="A110" s="9" t="s">
        <v>105</v>
      </c>
      <c r="B110" s="8" t="s">
        <v>97</v>
      </c>
      <c r="C110" s="10" t="s">
        <v>61</v>
      </c>
      <c r="D110" s="11">
        <f>D111</f>
        <v>449408.14</v>
      </c>
      <c r="E110" s="2"/>
    </row>
    <row r="111" spans="1:5" ht="40.200000000000003" x14ac:dyDescent="0.3">
      <c r="A111" s="9" t="s">
        <v>106</v>
      </c>
      <c r="B111" s="8" t="s">
        <v>97</v>
      </c>
      <c r="C111" s="10" t="s">
        <v>107</v>
      </c>
      <c r="D111" s="11">
        <v>449408.14</v>
      </c>
      <c r="E111" s="2"/>
    </row>
    <row r="112" spans="1:5" ht="27" x14ac:dyDescent="0.3">
      <c r="A112" s="9" t="s">
        <v>62</v>
      </c>
      <c r="B112" s="8" t="s">
        <v>97</v>
      </c>
      <c r="C112" s="10" t="s">
        <v>63</v>
      </c>
      <c r="D112" s="11">
        <f>D115+D113</f>
        <v>1348395.09</v>
      </c>
      <c r="E112" s="2"/>
    </row>
    <row r="113" spans="1:5" ht="79.8" x14ac:dyDescent="0.3">
      <c r="A113" s="9" t="s">
        <v>377</v>
      </c>
      <c r="B113" s="8" t="s">
        <v>97</v>
      </c>
      <c r="C113" s="10" t="s">
        <v>378</v>
      </c>
      <c r="D113" s="11">
        <f>D114</f>
        <v>1231000</v>
      </c>
      <c r="E113" s="2"/>
    </row>
    <row r="114" spans="1:5" ht="93" x14ac:dyDescent="0.3">
      <c r="A114" s="9" t="s">
        <v>379</v>
      </c>
      <c r="B114" s="8" t="s">
        <v>97</v>
      </c>
      <c r="C114" s="10" t="s">
        <v>380</v>
      </c>
      <c r="D114" s="11">
        <v>1231000</v>
      </c>
      <c r="E114" s="2"/>
    </row>
    <row r="115" spans="1:5" ht="27" x14ac:dyDescent="0.3">
      <c r="A115" s="9" t="s">
        <v>210</v>
      </c>
      <c r="B115" s="8" t="s">
        <v>97</v>
      </c>
      <c r="C115" s="10" t="s">
        <v>108</v>
      </c>
      <c r="D115" s="11">
        <f>D116</f>
        <v>117395.09</v>
      </c>
      <c r="E115" s="2"/>
    </row>
    <row r="116" spans="1:5" ht="27" x14ac:dyDescent="0.3">
      <c r="A116" s="9" t="s">
        <v>109</v>
      </c>
      <c r="B116" s="8" t="s">
        <v>97</v>
      </c>
      <c r="C116" s="10" t="s">
        <v>110</v>
      </c>
      <c r="D116" s="11">
        <f>D117</f>
        <v>117395.09</v>
      </c>
      <c r="E116" s="2"/>
    </row>
    <row r="117" spans="1:5" ht="53.4" x14ac:dyDescent="0.3">
      <c r="A117" s="9" t="s">
        <v>111</v>
      </c>
      <c r="B117" s="8" t="s">
        <v>97</v>
      </c>
      <c r="C117" s="10" t="s">
        <v>112</v>
      </c>
      <c r="D117" s="11">
        <v>117395.09</v>
      </c>
      <c r="E117" s="2"/>
    </row>
    <row r="118" spans="1:5" ht="15.6" x14ac:dyDescent="0.3">
      <c r="A118" s="9" t="s">
        <v>194</v>
      </c>
      <c r="B118" s="8"/>
      <c r="C118" s="10" t="s">
        <v>195</v>
      </c>
      <c r="D118" s="11">
        <f>D119+D123+D122</f>
        <v>351645.85</v>
      </c>
      <c r="E118" s="2"/>
    </row>
    <row r="119" spans="1:5" ht="40.200000000000003" customHeight="1" x14ac:dyDescent="0.3">
      <c r="A119" s="9" t="s">
        <v>264</v>
      </c>
      <c r="B119" s="8" t="s">
        <v>97</v>
      </c>
      <c r="C119" s="10" t="s">
        <v>265</v>
      </c>
      <c r="D119" s="11">
        <f>D120</f>
        <v>20300</v>
      </c>
      <c r="E119" s="2"/>
    </row>
    <row r="120" spans="1:5" ht="54.6" customHeight="1" x14ac:dyDescent="0.3">
      <c r="A120" s="9" t="s">
        <v>260</v>
      </c>
      <c r="B120" s="8" t="s">
        <v>97</v>
      </c>
      <c r="C120" s="10" t="s">
        <v>261</v>
      </c>
      <c r="D120" s="11">
        <f>D121</f>
        <v>20300</v>
      </c>
      <c r="E120" s="2"/>
    </row>
    <row r="121" spans="1:5" ht="88.8" customHeight="1" x14ac:dyDescent="0.3">
      <c r="A121" s="9" t="s">
        <v>251</v>
      </c>
      <c r="B121" s="8" t="s">
        <v>97</v>
      </c>
      <c r="C121" s="10" t="s">
        <v>250</v>
      </c>
      <c r="D121" s="11">
        <v>20300</v>
      </c>
      <c r="E121" s="2"/>
    </row>
    <row r="122" spans="1:5" ht="57.6" customHeight="1" x14ac:dyDescent="0.3">
      <c r="A122" s="9" t="s">
        <v>382</v>
      </c>
      <c r="B122" s="8" t="s">
        <v>97</v>
      </c>
      <c r="C122" s="10" t="s">
        <v>381</v>
      </c>
      <c r="D122" s="11">
        <v>3000</v>
      </c>
      <c r="E122" s="2"/>
    </row>
    <row r="123" spans="1:5" ht="120" customHeight="1" x14ac:dyDescent="0.3">
      <c r="A123" s="9" t="s">
        <v>262</v>
      </c>
      <c r="B123" s="8" t="s">
        <v>97</v>
      </c>
      <c r="C123" s="10" t="s">
        <v>263</v>
      </c>
      <c r="D123" s="11">
        <f>D124+D126</f>
        <v>328345.84999999998</v>
      </c>
      <c r="E123" s="2"/>
    </row>
    <row r="124" spans="1:5" ht="63" customHeight="1" x14ac:dyDescent="0.3">
      <c r="A124" s="9" t="s">
        <v>258</v>
      </c>
      <c r="B124" s="8" t="s">
        <v>97</v>
      </c>
      <c r="C124" s="10" t="s">
        <v>259</v>
      </c>
      <c r="D124" s="11">
        <f>D125</f>
        <v>319256.25</v>
      </c>
      <c r="E124" s="2"/>
    </row>
    <row r="125" spans="1:5" ht="76.2" customHeight="1" x14ac:dyDescent="0.3">
      <c r="A125" s="9" t="s">
        <v>253</v>
      </c>
      <c r="B125" s="8" t="s">
        <v>97</v>
      </c>
      <c r="C125" s="10" t="s">
        <v>252</v>
      </c>
      <c r="D125" s="11">
        <v>319256.25</v>
      </c>
      <c r="E125" s="2"/>
    </row>
    <row r="126" spans="1:5" ht="88.2" customHeight="1" x14ac:dyDescent="0.3">
      <c r="A126" s="9" t="s">
        <v>256</v>
      </c>
      <c r="B126" s="8" t="s">
        <v>97</v>
      </c>
      <c r="C126" s="10" t="s">
        <v>257</v>
      </c>
      <c r="D126" s="11">
        <f>D127</f>
        <v>9089.6</v>
      </c>
      <c r="E126" s="2"/>
    </row>
    <row r="127" spans="1:5" ht="76.2" customHeight="1" x14ac:dyDescent="0.3">
      <c r="A127" s="9" t="s">
        <v>255</v>
      </c>
      <c r="B127" s="8" t="s">
        <v>97</v>
      </c>
      <c r="C127" s="10" t="s">
        <v>254</v>
      </c>
      <c r="D127" s="11">
        <v>9089.6</v>
      </c>
      <c r="E127" s="2"/>
    </row>
    <row r="128" spans="1:5" ht="29.4" customHeight="1" x14ac:dyDescent="0.3">
      <c r="A128" s="9" t="s">
        <v>319</v>
      </c>
      <c r="B128" s="8" t="s">
        <v>97</v>
      </c>
      <c r="C128" s="10" t="s">
        <v>322</v>
      </c>
      <c r="D128" s="11">
        <f>D129</f>
        <v>-1000</v>
      </c>
      <c r="E128" s="2"/>
    </row>
    <row r="129" spans="1:5" ht="29.4" customHeight="1" x14ac:dyDescent="0.3">
      <c r="A129" s="9" t="s">
        <v>320</v>
      </c>
      <c r="B129" s="8" t="s">
        <v>97</v>
      </c>
      <c r="C129" s="10" t="s">
        <v>323</v>
      </c>
      <c r="D129" s="11">
        <f>D130</f>
        <v>-1000</v>
      </c>
      <c r="E129" s="2"/>
    </row>
    <row r="130" spans="1:5" ht="37.200000000000003" customHeight="1" x14ac:dyDescent="0.3">
      <c r="A130" s="9" t="s">
        <v>321</v>
      </c>
      <c r="B130" s="8" t="s">
        <v>97</v>
      </c>
      <c r="C130" s="10" t="s">
        <v>324</v>
      </c>
      <c r="D130" s="11">
        <v>-1000</v>
      </c>
      <c r="E130" s="2"/>
    </row>
    <row r="131" spans="1:5" ht="15.6" x14ac:dyDescent="0.3">
      <c r="A131" s="9" t="s">
        <v>205</v>
      </c>
      <c r="B131" s="8" t="s">
        <v>97</v>
      </c>
      <c r="C131" s="10" t="s">
        <v>206</v>
      </c>
      <c r="D131" s="11">
        <f>D132+D156+D153</f>
        <v>45724267.350000001</v>
      </c>
      <c r="E131" s="2"/>
    </row>
    <row r="132" spans="1:5" ht="40.200000000000003" x14ac:dyDescent="0.3">
      <c r="A132" s="9" t="s">
        <v>207</v>
      </c>
      <c r="B132" s="8" t="s">
        <v>97</v>
      </c>
      <c r="C132" s="10" t="s">
        <v>208</v>
      </c>
      <c r="D132" s="11">
        <f>D136+D142+D148+D133</f>
        <v>44710564.43</v>
      </c>
      <c r="E132" s="2"/>
    </row>
    <row r="133" spans="1:5" ht="27" x14ac:dyDescent="0.3">
      <c r="A133" s="9" t="s">
        <v>20</v>
      </c>
      <c r="B133" s="8" t="s">
        <v>97</v>
      </c>
      <c r="C133" s="10" t="s">
        <v>21</v>
      </c>
      <c r="D133" s="11">
        <f>D134</f>
        <v>1518744.12</v>
      </c>
      <c r="E133" s="2"/>
    </row>
    <row r="134" spans="1:5" ht="19.8" customHeight="1" x14ac:dyDescent="0.3">
      <c r="A134" s="9" t="s">
        <v>266</v>
      </c>
      <c r="B134" s="8" t="s">
        <v>97</v>
      </c>
      <c r="C134" s="10" t="s">
        <v>267</v>
      </c>
      <c r="D134" s="11">
        <f>D135</f>
        <v>1518744.12</v>
      </c>
      <c r="E134" s="2"/>
    </row>
    <row r="135" spans="1:5" ht="40.200000000000003" x14ac:dyDescent="0.3">
      <c r="A135" s="9" t="s">
        <v>268</v>
      </c>
      <c r="B135" s="8" t="s">
        <v>97</v>
      </c>
      <c r="C135" s="10" t="s">
        <v>269</v>
      </c>
      <c r="D135" s="11">
        <v>1518744.12</v>
      </c>
      <c r="E135" s="2"/>
    </row>
    <row r="136" spans="1:5" ht="27" x14ac:dyDescent="0.3">
      <c r="A136" s="9" t="s">
        <v>221</v>
      </c>
      <c r="B136" s="8" t="s">
        <v>97</v>
      </c>
      <c r="C136" s="10" t="s">
        <v>211</v>
      </c>
      <c r="D136" s="11">
        <f>D137+D138+D139+D140+D141</f>
        <v>25990942.309999999</v>
      </c>
      <c r="E136" s="2"/>
    </row>
    <row r="137" spans="1:5" ht="40.200000000000003" x14ac:dyDescent="0.3">
      <c r="A137" s="9" t="s">
        <v>212</v>
      </c>
      <c r="B137" s="8" t="s">
        <v>97</v>
      </c>
      <c r="C137" s="10" t="s">
        <v>213</v>
      </c>
      <c r="D137" s="11">
        <v>160687.79999999999</v>
      </c>
      <c r="E137" s="2"/>
    </row>
    <row r="138" spans="1:5" ht="27" x14ac:dyDescent="0.3">
      <c r="A138" s="9" t="s">
        <v>270</v>
      </c>
      <c r="B138" s="8" t="s">
        <v>97</v>
      </c>
      <c r="C138" s="10" t="s">
        <v>271</v>
      </c>
      <c r="D138" s="11">
        <v>775254.51</v>
      </c>
      <c r="E138" s="2"/>
    </row>
    <row r="139" spans="1:5" ht="66.599999999999994" x14ac:dyDescent="0.3">
      <c r="A139" s="9" t="s">
        <v>383</v>
      </c>
      <c r="B139" s="8" t="s">
        <v>97</v>
      </c>
      <c r="C139" s="10" t="s">
        <v>384</v>
      </c>
      <c r="D139" s="11">
        <v>45000</v>
      </c>
      <c r="E139" s="2"/>
    </row>
    <row r="140" spans="1:5" ht="53.4" x14ac:dyDescent="0.3">
      <c r="A140" s="9" t="s">
        <v>0</v>
      </c>
      <c r="B140" s="8" t="s">
        <v>97</v>
      </c>
      <c r="C140" s="10" t="s">
        <v>1</v>
      </c>
      <c r="D140" s="11">
        <v>25000000</v>
      </c>
      <c r="E140" s="2"/>
    </row>
    <row r="141" spans="1:5" ht="53.4" x14ac:dyDescent="0.3">
      <c r="A141" s="9" t="s">
        <v>385</v>
      </c>
      <c r="B141" s="8" t="s">
        <v>97</v>
      </c>
      <c r="C141" s="10" t="s">
        <v>325</v>
      </c>
      <c r="D141" s="11">
        <v>10000</v>
      </c>
      <c r="E141" s="2"/>
    </row>
    <row r="142" spans="1:5" ht="27" x14ac:dyDescent="0.3">
      <c r="A142" s="9" t="s">
        <v>209</v>
      </c>
      <c r="B142" s="8" t="s">
        <v>97</v>
      </c>
      <c r="C142" s="10" t="s">
        <v>2</v>
      </c>
      <c r="D142" s="11">
        <f>D143+D145+D146+D147+D144</f>
        <v>1308578</v>
      </c>
      <c r="E142" s="2"/>
    </row>
    <row r="143" spans="1:5" ht="53.4" x14ac:dyDescent="0.3">
      <c r="A143" s="9" t="s">
        <v>3</v>
      </c>
      <c r="B143" s="8" t="s">
        <v>97</v>
      </c>
      <c r="C143" s="10" t="s">
        <v>4</v>
      </c>
      <c r="D143" s="11">
        <v>705500</v>
      </c>
      <c r="E143" s="2"/>
    </row>
    <row r="144" spans="1:5" ht="79.8" x14ac:dyDescent="0.3">
      <c r="A144" s="9" t="s">
        <v>386</v>
      </c>
      <c r="B144" s="8" t="s">
        <v>97</v>
      </c>
      <c r="C144" s="10" t="s">
        <v>387</v>
      </c>
      <c r="D144" s="11">
        <v>8397</v>
      </c>
      <c r="E144" s="2"/>
    </row>
    <row r="145" spans="1:5" ht="66.599999999999994" x14ac:dyDescent="0.3">
      <c r="A145" s="9" t="s">
        <v>5</v>
      </c>
      <c r="B145" s="8" t="s">
        <v>97</v>
      </c>
      <c r="C145" s="10" t="s">
        <v>6</v>
      </c>
      <c r="D145" s="11">
        <v>299345</v>
      </c>
      <c r="E145" s="2"/>
    </row>
    <row r="146" spans="1:5" ht="53.4" x14ac:dyDescent="0.3">
      <c r="A146" s="9" t="s">
        <v>7</v>
      </c>
      <c r="B146" s="8" t="s">
        <v>97</v>
      </c>
      <c r="C146" s="10" t="s">
        <v>8</v>
      </c>
      <c r="D146" s="11">
        <v>14902</v>
      </c>
      <c r="E146" s="2"/>
    </row>
    <row r="147" spans="1:5" ht="40.200000000000003" x14ac:dyDescent="0.3">
      <c r="A147" s="9" t="s">
        <v>9</v>
      </c>
      <c r="B147" s="8" t="s">
        <v>97</v>
      </c>
      <c r="C147" s="10" t="s">
        <v>10</v>
      </c>
      <c r="D147" s="11">
        <v>280434</v>
      </c>
      <c r="E147" s="2"/>
    </row>
    <row r="148" spans="1:5" ht="15.6" x14ac:dyDescent="0.3">
      <c r="A148" s="9" t="s">
        <v>222</v>
      </c>
      <c r="B148" s="8" t="s">
        <v>97</v>
      </c>
      <c r="C148" s="10" t="s">
        <v>11</v>
      </c>
      <c r="D148" s="11">
        <f>D149+D150+D151+D152</f>
        <v>15892300</v>
      </c>
      <c r="E148" s="2"/>
    </row>
    <row r="149" spans="1:5" ht="79.8" x14ac:dyDescent="0.3">
      <c r="A149" s="9" t="s">
        <v>12</v>
      </c>
      <c r="B149" s="8" t="s">
        <v>97</v>
      </c>
      <c r="C149" s="10" t="s">
        <v>13</v>
      </c>
      <c r="D149" s="11">
        <v>983000</v>
      </c>
      <c r="E149" s="2"/>
    </row>
    <row r="150" spans="1:5" ht="79.8" x14ac:dyDescent="0.3">
      <c r="A150" s="9" t="s">
        <v>14</v>
      </c>
      <c r="B150" s="8" t="s">
        <v>97</v>
      </c>
      <c r="C150" s="10" t="s">
        <v>15</v>
      </c>
      <c r="D150" s="11">
        <v>206900</v>
      </c>
      <c r="E150" s="2"/>
    </row>
    <row r="151" spans="1:5" ht="66.599999999999994" x14ac:dyDescent="0.3">
      <c r="A151" s="9" t="s">
        <v>16</v>
      </c>
      <c r="B151" s="8" t="s">
        <v>97</v>
      </c>
      <c r="C151" s="10" t="s">
        <v>17</v>
      </c>
      <c r="D151" s="11">
        <v>30900</v>
      </c>
      <c r="E151" s="2"/>
    </row>
    <row r="152" spans="1:5" ht="53.4" x14ac:dyDescent="0.3">
      <c r="A152" s="9" t="s">
        <v>272</v>
      </c>
      <c r="B152" s="8" t="s">
        <v>97</v>
      </c>
      <c r="C152" s="10" t="s">
        <v>273</v>
      </c>
      <c r="D152" s="11">
        <v>14671500</v>
      </c>
      <c r="E152" s="2"/>
    </row>
    <row r="153" spans="1:5" ht="15.6" x14ac:dyDescent="0.3">
      <c r="A153" s="9" t="s">
        <v>388</v>
      </c>
      <c r="B153" s="8" t="s">
        <v>97</v>
      </c>
      <c r="C153" s="10" t="s">
        <v>389</v>
      </c>
      <c r="D153" s="11">
        <f>D154+D155</f>
        <v>1580891</v>
      </c>
      <c r="E153" s="2"/>
    </row>
    <row r="154" spans="1:5" ht="27" x14ac:dyDescent="0.3">
      <c r="A154" s="9" t="s">
        <v>327</v>
      </c>
      <c r="B154" s="8" t="s">
        <v>97</v>
      </c>
      <c r="C154" s="10" t="s">
        <v>328</v>
      </c>
      <c r="D154" s="11">
        <v>681000</v>
      </c>
      <c r="E154" s="2"/>
    </row>
    <row r="155" spans="1:5" ht="53.4" x14ac:dyDescent="0.3">
      <c r="A155" s="9" t="s">
        <v>390</v>
      </c>
      <c r="B155" s="8" t="s">
        <v>97</v>
      </c>
      <c r="C155" s="10" t="s">
        <v>391</v>
      </c>
      <c r="D155" s="11">
        <v>899891</v>
      </c>
      <c r="E155" s="2"/>
    </row>
    <row r="156" spans="1:5" ht="53.4" x14ac:dyDescent="0.3">
      <c r="A156" s="9" t="s">
        <v>170</v>
      </c>
      <c r="B156" s="8" t="s">
        <v>97</v>
      </c>
      <c r="C156" s="10" t="s">
        <v>223</v>
      </c>
      <c r="D156" s="11">
        <f>D157</f>
        <v>-567188.07999999996</v>
      </c>
      <c r="E156" s="2"/>
    </row>
    <row r="157" spans="1:5" ht="53.4" x14ac:dyDescent="0.3">
      <c r="A157" s="9" t="s">
        <v>171</v>
      </c>
      <c r="B157" s="8" t="s">
        <v>97</v>
      </c>
      <c r="C157" s="10" t="s">
        <v>392</v>
      </c>
      <c r="D157" s="11">
        <f>D158</f>
        <v>-567188.07999999996</v>
      </c>
      <c r="E157" s="2"/>
    </row>
    <row r="158" spans="1:5" ht="106.2" x14ac:dyDescent="0.3">
      <c r="A158" s="9" t="s">
        <v>394</v>
      </c>
      <c r="B158" s="8" t="s">
        <v>97</v>
      </c>
      <c r="C158" s="10" t="s">
        <v>393</v>
      </c>
      <c r="D158" s="11">
        <v>-567188.07999999996</v>
      </c>
      <c r="E158" s="2"/>
    </row>
    <row r="159" spans="1:5" ht="27" x14ac:dyDescent="0.3">
      <c r="A159" s="5" t="s">
        <v>18</v>
      </c>
      <c r="B159" s="6" t="s">
        <v>19</v>
      </c>
      <c r="C159" s="7"/>
      <c r="D159" s="12">
        <f>D164+D160</f>
        <v>79147515.900000006</v>
      </c>
      <c r="E159" s="2"/>
    </row>
    <row r="160" spans="1:5" ht="15.6" x14ac:dyDescent="0.3">
      <c r="A160" s="9" t="s">
        <v>184</v>
      </c>
      <c r="B160" s="8" t="s">
        <v>19</v>
      </c>
      <c r="C160" s="10" t="s">
        <v>185</v>
      </c>
      <c r="D160" s="11">
        <f>D161</f>
        <v>1660.9</v>
      </c>
      <c r="E160" s="2"/>
    </row>
    <row r="161" spans="1:5" ht="15.6" x14ac:dyDescent="0.3">
      <c r="A161" s="9" t="s">
        <v>319</v>
      </c>
      <c r="B161" s="8" t="s">
        <v>19</v>
      </c>
      <c r="C161" s="10" t="s">
        <v>322</v>
      </c>
      <c r="D161" s="11">
        <f>D162</f>
        <v>1660.9</v>
      </c>
      <c r="E161" s="2"/>
    </row>
    <row r="162" spans="1:5" ht="15.6" x14ac:dyDescent="0.3">
      <c r="A162" s="9" t="s">
        <v>320</v>
      </c>
      <c r="B162" s="8" t="s">
        <v>19</v>
      </c>
      <c r="C162" s="10" t="s">
        <v>323</v>
      </c>
      <c r="D162" s="11">
        <f>D163</f>
        <v>1660.9</v>
      </c>
      <c r="E162" s="2"/>
    </row>
    <row r="163" spans="1:5" ht="27" x14ac:dyDescent="0.3">
      <c r="A163" s="9" t="s">
        <v>321</v>
      </c>
      <c r="B163" s="8" t="s">
        <v>19</v>
      </c>
      <c r="C163" s="10" t="s">
        <v>324</v>
      </c>
      <c r="D163" s="11">
        <v>1660.9</v>
      </c>
      <c r="E163" s="2"/>
    </row>
    <row r="164" spans="1:5" ht="15.6" x14ac:dyDescent="0.3">
      <c r="A164" s="9" t="s">
        <v>205</v>
      </c>
      <c r="B164" s="8" t="s">
        <v>19</v>
      </c>
      <c r="C164" s="10" t="s">
        <v>206</v>
      </c>
      <c r="D164" s="11">
        <f>D165</f>
        <v>79145855</v>
      </c>
      <c r="E164" s="2"/>
    </row>
    <row r="165" spans="1:5" ht="40.200000000000003" x14ac:dyDescent="0.3">
      <c r="A165" s="9" t="s">
        <v>207</v>
      </c>
      <c r="B165" s="8" t="s">
        <v>19</v>
      </c>
      <c r="C165" s="10" t="s">
        <v>208</v>
      </c>
      <c r="D165" s="11">
        <f>D166+D169+D171+D173</f>
        <v>79145855</v>
      </c>
      <c r="E165" s="2"/>
    </row>
    <row r="166" spans="1:5" ht="27" x14ac:dyDescent="0.3">
      <c r="A166" s="9" t="s">
        <v>20</v>
      </c>
      <c r="B166" s="8" t="s">
        <v>19</v>
      </c>
      <c r="C166" s="10" t="s">
        <v>21</v>
      </c>
      <c r="D166" s="11">
        <f>D167+D168</f>
        <v>44767110</v>
      </c>
      <c r="E166" s="2"/>
    </row>
    <row r="167" spans="1:5" ht="27" x14ac:dyDescent="0.3">
      <c r="A167" s="9" t="s">
        <v>22</v>
      </c>
      <c r="B167" s="8" t="s">
        <v>19</v>
      </c>
      <c r="C167" s="10" t="s">
        <v>23</v>
      </c>
      <c r="D167" s="11">
        <v>43675439</v>
      </c>
      <c r="E167" s="2"/>
    </row>
    <row r="168" spans="1:5" ht="40.200000000000003" x14ac:dyDescent="0.3">
      <c r="A168" s="9" t="s">
        <v>274</v>
      </c>
      <c r="B168" s="8" t="s">
        <v>19</v>
      </c>
      <c r="C168" s="10" t="s">
        <v>275</v>
      </c>
      <c r="D168" s="11">
        <v>1091671</v>
      </c>
      <c r="E168" s="2"/>
    </row>
    <row r="169" spans="1:5" ht="27" x14ac:dyDescent="0.3">
      <c r="A169" s="9" t="s">
        <v>221</v>
      </c>
      <c r="B169" s="8" t="s">
        <v>19</v>
      </c>
      <c r="C169" s="10" t="s">
        <v>211</v>
      </c>
      <c r="D169" s="11">
        <f>D170</f>
        <v>7157080</v>
      </c>
      <c r="E169" s="2"/>
    </row>
    <row r="170" spans="1:5" ht="40.200000000000003" x14ac:dyDescent="0.3">
      <c r="A170" s="9" t="s">
        <v>24</v>
      </c>
      <c r="B170" s="8" t="s">
        <v>19</v>
      </c>
      <c r="C170" s="10" t="s">
        <v>25</v>
      </c>
      <c r="D170" s="11">
        <v>7157080</v>
      </c>
      <c r="E170" s="2"/>
    </row>
    <row r="171" spans="1:5" ht="27" x14ac:dyDescent="0.3">
      <c r="A171" s="9" t="s">
        <v>209</v>
      </c>
      <c r="B171" s="8" t="s">
        <v>19</v>
      </c>
      <c r="C171" s="10" t="s">
        <v>2</v>
      </c>
      <c r="D171" s="11">
        <f>D172</f>
        <v>26734665</v>
      </c>
      <c r="E171" s="2"/>
    </row>
    <row r="172" spans="1:5" ht="90" customHeight="1" x14ac:dyDescent="0.3">
      <c r="A172" s="9" t="s">
        <v>26</v>
      </c>
      <c r="B172" s="8" t="s">
        <v>19</v>
      </c>
      <c r="C172" s="10" t="s">
        <v>27</v>
      </c>
      <c r="D172" s="11">
        <v>26734665</v>
      </c>
      <c r="E172" s="2"/>
    </row>
    <row r="173" spans="1:5" ht="15.6" x14ac:dyDescent="0.3">
      <c r="A173" s="9" t="s">
        <v>222</v>
      </c>
      <c r="B173" s="8" t="s">
        <v>19</v>
      </c>
      <c r="C173" s="10" t="s">
        <v>11</v>
      </c>
      <c r="D173" s="11">
        <f>D174</f>
        <v>487000</v>
      </c>
      <c r="E173" s="2"/>
    </row>
    <row r="174" spans="1:5" ht="79.8" x14ac:dyDescent="0.3">
      <c r="A174" s="9" t="s">
        <v>12</v>
      </c>
      <c r="B174" s="8" t="s">
        <v>19</v>
      </c>
      <c r="C174" s="10" t="s">
        <v>13</v>
      </c>
      <c r="D174" s="11">
        <v>487000</v>
      </c>
      <c r="E174" s="2"/>
    </row>
    <row r="175" spans="1:5" ht="27" x14ac:dyDescent="0.3">
      <c r="A175" s="5" t="s">
        <v>28</v>
      </c>
      <c r="B175" s="6" t="s">
        <v>29</v>
      </c>
      <c r="C175" s="7"/>
      <c r="D175" s="12">
        <f>D176+D183</f>
        <v>67985115.030000016</v>
      </c>
      <c r="E175" s="2"/>
    </row>
    <row r="176" spans="1:5" ht="15.6" x14ac:dyDescent="0.3">
      <c r="A176" s="9" t="s">
        <v>184</v>
      </c>
      <c r="B176" s="8" t="s">
        <v>29</v>
      </c>
      <c r="C176" s="10" t="s">
        <v>185</v>
      </c>
      <c r="D176" s="11">
        <f>D177</f>
        <v>1554952.33</v>
      </c>
      <c r="E176" s="2"/>
    </row>
    <row r="177" spans="1:5" ht="27" x14ac:dyDescent="0.3">
      <c r="A177" s="9" t="s">
        <v>199</v>
      </c>
      <c r="B177" s="8" t="s">
        <v>29</v>
      </c>
      <c r="C177" s="10" t="s">
        <v>200</v>
      </c>
      <c r="D177" s="11">
        <f>D178+D181</f>
        <v>1554952.33</v>
      </c>
      <c r="E177" s="2"/>
    </row>
    <row r="178" spans="1:5" ht="15.6" x14ac:dyDescent="0.3">
      <c r="A178" s="9" t="s">
        <v>217</v>
      </c>
      <c r="B178" s="8" t="s">
        <v>29</v>
      </c>
      <c r="C178" s="10" t="s">
        <v>395</v>
      </c>
      <c r="D178" s="11">
        <f>D179</f>
        <v>1541761.51</v>
      </c>
      <c r="E178" s="2"/>
    </row>
    <row r="179" spans="1:5" ht="15.6" x14ac:dyDescent="0.3">
      <c r="A179" s="9" t="s">
        <v>219</v>
      </c>
      <c r="B179" s="8" t="s">
        <v>29</v>
      </c>
      <c r="C179" s="10" t="s">
        <v>220</v>
      </c>
      <c r="D179" s="11">
        <f>D180</f>
        <v>1541761.51</v>
      </c>
      <c r="E179" s="2"/>
    </row>
    <row r="180" spans="1:5" ht="27" x14ac:dyDescent="0.3">
      <c r="A180" s="9" t="s">
        <v>30</v>
      </c>
      <c r="B180" s="8" t="s">
        <v>29</v>
      </c>
      <c r="C180" s="10" t="s">
        <v>31</v>
      </c>
      <c r="D180" s="11">
        <v>1541761.51</v>
      </c>
      <c r="E180" s="2"/>
    </row>
    <row r="181" spans="1:5" ht="15.6" x14ac:dyDescent="0.3">
      <c r="A181" s="9" t="s">
        <v>201</v>
      </c>
      <c r="B181" s="8" t="s">
        <v>29</v>
      </c>
      <c r="C181" s="10" t="s">
        <v>396</v>
      </c>
      <c r="D181" s="11">
        <f>D182</f>
        <v>13190.82</v>
      </c>
      <c r="E181" s="2"/>
    </row>
    <row r="182" spans="1:5" ht="27" x14ac:dyDescent="0.3">
      <c r="A182" s="9" t="s">
        <v>249</v>
      </c>
      <c r="B182" s="8" t="s">
        <v>29</v>
      </c>
      <c r="C182" s="10" t="s">
        <v>150</v>
      </c>
      <c r="D182" s="11">
        <v>13190.82</v>
      </c>
      <c r="E182" s="2"/>
    </row>
    <row r="183" spans="1:5" ht="15.6" x14ac:dyDescent="0.3">
      <c r="A183" s="9" t="s">
        <v>205</v>
      </c>
      <c r="B183" s="8" t="s">
        <v>29</v>
      </c>
      <c r="C183" s="10" t="s">
        <v>206</v>
      </c>
      <c r="D183" s="11">
        <f>D184+D198</f>
        <v>66430162.70000001</v>
      </c>
      <c r="E183" s="2"/>
    </row>
    <row r="184" spans="1:5" ht="40.200000000000003" x14ac:dyDescent="0.3">
      <c r="A184" s="9" t="s">
        <v>207</v>
      </c>
      <c r="B184" s="8" t="s">
        <v>29</v>
      </c>
      <c r="C184" s="10" t="s">
        <v>208</v>
      </c>
      <c r="D184" s="11">
        <f>D185+D189+D194</f>
        <v>66531418.360000007</v>
      </c>
      <c r="E184" s="2"/>
    </row>
    <row r="185" spans="1:5" ht="27" x14ac:dyDescent="0.3">
      <c r="A185" s="9" t="s">
        <v>221</v>
      </c>
      <c r="B185" s="8" t="s">
        <v>29</v>
      </c>
      <c r="C185" s="10" t="s">
        <v>211</v>
      </c>
      <c r="D185" s="11">
        <f>D187+D186+D188</f>
        <v>4382159.45</v>
      </c>
      <c r="E185" s="2"/>
    </row>
    <row r="186" spans="1:5" ht="66.599999999999994" x14ac:dyDescent="0.3">
      <c r="A186" s="9" t="s">
        <v>276</v>
      </c>
      <c r="B186" s="8" t="s">
        <v>29</v>
      </c>
      <c r="C186" s="10" t="s">
        <v>277</v>
      </c>
      <c r="D186" s="11">
        <v>1426096.09</v>
      </c>
      <c r="E186" s="2"/>
    </row>
    <row r="187" spans="1:5" ht="27" x14ac:dyDescent="0.3">
      <c r="A187" s="9" t="s">
        <v>32</v>
      </c>
      <c r="B187" s="8" t="s">
        <v>29</v>
      </c>
      <c r="C187" s="10" t="s">
        <v>33</v>
      </c>
      <c r="D187" s="11">
        <v>391968.36</v>
      </c>
      <c r="E187" s="2"/>
    </row>
    <row r="188" spans="1:5" ht="27" x14ac:dyDescent="0.3">
      <c r="A188" s="9" t="s">
        <v>397</v>
      </c>
      <c r="B188" s="8" t="s">
        <v>29</v>
      </c>
      <c r="C188" s="10" t="s">
        <v>398</v>
      </c>
      <c r="D188" s="11">
        <v>2564095</v>
      </c>
      <c r="E188" s="2"/>
    </row>
    <row r="189" spans="1:5" ht="27" x14ac:dyDescent="0.3">
      <c r="A189" s="9" t="s">
        <v>209</v>
      </c>
      <c r="B189" s="8" t="s">
        <v>29</v>
      </c>
      <c r="C189" s="10" t="s">
        <v>2</v>
      </c>
      <c r="D189" s="11">
        <f>D191+D192+D193+D190</f>
        <v>58500797.100000001</v>
      </c>
      <c r="E189" s="2"/>
    </row>
    <row r="190" spans="1:5" ht="119.4" x14ac:dyDescent="0.3">
      <c r="A190" s="9" t="s">
        <v>399</v>
      </c>
      <c r="B190" s="8" t="s">
        <v>29</v>
      </c>
      <c r="C190" s="10" t="s">
        <v>400</v>
      </c>
      <c r="D190" s="11">
        <v>8302551.46</v>
      </c>
      <c r="E190" s="2"/>
    </row>
    <row r="191" spans="1:5" ht="163.19999999999999" customHeight="1" x14ac:dyDescent="0.3">
      <c r="A191" s="9" t="s">
        <v>34</v>
      </c>
      <c r="B191" s="8" t="s">
        <v>29</v>
      </c>
      <c r="C191" s="10" t="s">
        <v>35</v>
      </c>
      <c r="D191" s="11">
        <v>49710438.799999997</v>
      </c>
      <c r="E191" s="2"/>
    </row>
    <row r="192" spans="1:5" ht="79.8" x14ac:dyDescent="0.3">
      <c r="A192" s="9" t="s">
        <v>140</v>
      </c>
      <c r="B192" s="8" t="s">
        <v>29</v>
      </c>
      <c r="C192" s="10" t="s">
        <v>141</v>
      </c>
      <c r="D192" s="11">
        <v>400676.84</v>
      </c>
      <c r="E192" s="2"/>
    </row>
    <row r="193" spans="1:5" ht="79.8" x14ac:dyDescent="0.3">
      <c r="A193" s="9" t="s">
        <v>142</v>
      </c>
      <c r="B193" s="8" t="s">
        <v>29</v>
      </c>
      <c r="C193" s="10" t="s">
        <v>143</v>
      </c>
      <c r="D193" s="11">
        <v>87130</v>
      </c>
      <c r="E193" s="2"/>
    </row>
    <row r="194" spans="1:5" ht="15.6" x14ac:dyDescent="0.3">
      <c r="A194" s="9" t="s">
        <v>222</v>
      </c>
      <c r="B194" s="8" t="s">
        <v>29</v>
      </c>
      <c r="C194" s="10" t="s">
        <v>11</v>
      </c>
      <c r="D194" s="11">
        <f>D196+D197+D195</f>
        <v>3648461.81</v>
      </c>
      <c r="E194" s="2"/>
    </row>
    <row r="195" spans="1:5" ht="66.599999999999994" x14ac:dyDescent="0.3">
      <c r="A195" s="9" t="s">
        <v>401</v>
      </c>
      <c r="B195" s="8" t="s">
        <v>29</v>
      </c>
      <c r="C195" s="10" t="s">
        <v>402</v>
      </c>
      <c r="D195" s="11">
        <v>51841</v>
      </c>
      <c r="E195" s="2"/>
    </row>
    <row r="196" spans="1:5" ht="66.599999999999994" x14ac:dyDescent="0.3">
      <c r="A196" s="9" t="s">
        <v>278</v>
      </c>
      <c r="B196" s="8" t="s">
        <v>29</v>
      </c>
      <c r="C196" s="10" t="s">
        <v>279</v>
      </c>
      <c r="D196" s="11">
        <v>3593344.81</v>
      </c>
      <c r="E196" s="2"/>
    </row>
    <row r="197" spans="1:5" ht="251.4" x14ac:dyDescent="0.3">
      <c r="A197" s="9" t="s">
        <v>403</v>
      </c>
      <c r="B197" s="8" t="s">
        <v>29</v>
      </c>
      <c r="C197" s="10" t="s">
        <v>404</v>
      </c>
      <c r="D197" s="11">
        <v>3276</v>
      </c>
      <c r="E197" s="2"/>
    </row>
    <row r="198" spans="1:5" ht="53.4" x14ac:dyDescent="0.3">
      <c r="A198" s="9" t="s">
        <v>170</v>
      </c>
      <c r="B198" s="8" t="s">
        <v>29</v>
      </c>
      <c r="C198" s="10" t="s">
        <v>223</v>
      </c>
      <c r="D198" s="11">
        <f>D199</f>
        <v>-101255.66</v>
      </c>
      <c r="E198" s="2"/>
    </row>
    <row r="199" spans="1:5" ht="53.4" x14ac:dyDescent="0.3">
      <c r="A199" s="9" t="s">
        <v>171</v>
      </c>
      <c r="B199" s="8" t="s">
        <v>29</v>
      </c>
      <c r="C199" s="10" t="s">
        <v>392</v>
      </c>
      <c r="D199" s="11">
        <f>D200+D201</f>
        <v>-101255.66</v>
      </c>
      <c r="E199" s="2"/>
    </row>
    <row r="200" spans="1:5" ht="106.2" x14ac:dyDescent="0.3">
      <c r="A200" s="9" t="s">
        <v>405</v>
      </c>
      <c r="B200" s="8" t="s">
        <v>29</v>
      </c>
      <c r="C200" s="10" t="s">
        <v>393</v>
      </c>
      <c r="D200" s="11">
        <v>-13190.82</v>
      </c>
      <c r="E200" s="2"/>
    </row>
    <row r="201" spans="1:5" ht="106.2" x14ac:dyDescent="0.3">
      <c r="A201" s="9" t="s">
        <v>405</v>
      </c>
      <c r="B201" s="8" t="s">
        <v>29</v>
      </c>
      <c r="C201" s="10" t="s">
        <v>406</v>
      </c>
      <c r="D201" s="11">
        <v>-88064.84</v>
      </c>
      <c r="E201" s="2"/>
    </row>
    <row r="202" spans="1:5" ht="27" x14ac:dyDescent="0.3">
      <c r="A202" s="5" t="s">
        <v>144</v>
      </c>
      <c r="B202" s="6" t="s">
        <v>145</v>
      </c>
      <c r="C202" s="7"/>
      <c r="D202" s="12">
        <f>D203+D212</f>
        <v>30693244.719999995</v>
      </c>
      <c r="E202" s="2"/>
    </row>
    <row r="203" spans="1:5" ht="15.6" x14ac:dyDescent="0.3">
      <c r="A203" s="9" t="s">
        <v>184</v>
      </c>
      <c r="B203" s="8" t="s">
        <v>145</v>
      </c>
      <c r="C203" s="10" t="s">
        <v>185</v>
      </c>
      <c r="D203" s="11">
        <f>D204+D208</f>
        <v>606162.49</v>
      </c>
      <c r="E203" s="2"/>
    </row>
    <row r="204" spans="1:5" ht="27" x14ac:dyDescent="0.3">
      <c r="A204" s="9" t="s">
        <v>199</v>
      </c>
      <c r="B204" s="8" t="s">
        <v>145</v>
      </c>
      <c r="C204" s="10" t="s">
        <v>200</v>
      </c>
      <c r="D204" s="11">
        <f>D205</f>
        <v>439811.48</v>
      </c>
      <c r="E204" s="2"/>
    </row>
    <row r="205" spans="1:5" ht="15.6" x14ac:dyDescent="0.3">
      <c r="A205" s="9" t="s">
        <v>217</v>
      </c>
      <c r="B205" s="8" t="s">
        <v>145</v>
      </c>
      <c r="C205" s="10" t="s">
        <v>218</v>
      </c>
      <c r="D205" s="11">
        <f>D206</f>
        <v>439811.48</v>
      </c>
      <c r="E205" s="2"/>
    </row>
    <row r="206" spans="1:5" ht="15.6" x14ac:dyDescent="0.3">
      <c r="A206" s="9" t="s">
        <v>219</v>
      </c>
      <c r="B206" s="8" t="s">
        <v>145</v>
      </c>
      <c r="C206" s="10" t="s">
        <v>220</v>
      </c>
      <c r="D206" s="11">
        <f>D207</f>
        <v>439811.48</v>
      </c>
      <c r="E206" s="2"/>
    </row>
    <row r="207" spans="1:5" ht="27" x14ac:dyDescent="0.3">
      <c r="A207" s="9" t="s">
        <v>30</v>
      </c>
      <c r="B207" s="8" t="s">
        <v>145</v>
      </c>
      <c r="C207" s="10" t="s">
        <v>31</v>
      </c>
      <c r="D207" s="11">
        <v>439811.48</v>
      </c>
      <c r="E207" s="2"/>
    </row>
    <row r="208" spans="1:5" ht="15.6" x14ac:dyDescent="0.3">
      <c r="A208" s="9" t="s">
        <v>194</v>
      </c>
      <c r="B208" s="8"/>
      <c r="C208" s="10" t="s">
        <v>195</v>
      </c>
      <c r="D208" s="11">
        <f>D209</f>
        <v>166351.01</v>
      </c>
      <c r="E208" s="2"/>
    </row>
    <row r="209" spans="1:5" ht="106.2" x14ac:dyDescent="0.3">
      <c r="A209" s="9" t="s">
        <v>262</v>
      </c>
      <c r="B209" s="8" t="s">
        <v>145</v>
      </c>
      <c r="C209" s="10" t="s">
        <v>408</v>
      </c>
      <c r="D209" s="11">
        <f>D210</f>
        <v>166351.01</v>
      </c>
      <c r="E209" s="2"/>
    </row>
    <row r="210" spans="1:5" ht="66.599999999999994" x14ac:dyDescent="0.3">
      <c r="A210" s="9" t="s">
        <v>407</v>
      </c>
      <c r="B210" s="8" t="s">
        <v>145</v>
      </c>
      <c r="C210" s="10" t="s">
        <v>409</v>
      </c>
      <c r="D210" s="11">
        <f>D211</f>
        <v>166351.01</v>
      </c>
      <c r="E210" s="2"/>
    </row>
    <row r="211" spans="1:5" ht="66.599999999999994" x14ac:dyDescent="0.3">
      <c r="A211" s="9" t="s">
        <v>253</v>
      </c>
      <c r="B211" s="8" t="s">
        <v>145</v>
      </c>
      <c r="C211" s="10" t="s">
        <v>254</v>
      </c>
      <c r="D211" s="11">
        <v>166351.01</v>
      </c>
      <c r="E211" s="2"/>
    </row>
    <row r="212" spans="1:5" ht="15.6" x14ac:dyDescent="0.3">
      <c r="A212" s="9" t="s">
        <v>205</v>
      </c>
      <c r="B212" s="8" t="s">
        <v>145</v>
      </c>
      <c r="C212" s="10" t="s">
        <v>206</v>
      </c>
      <c r="D212" s="11">
        <f>D213+D224</f>
        <v>30087082.229999997</v>
      </c>
      <c r="E212" s="2"/>
    </row>
    <row r="213" spans="1:5" ht="40.200000000000003" x14ac:dyDescent="0.3">
      <c r="A213" s="9" t="s">
        <v>207</v>
      </c>
      <c r="B213" s="8" t="s">
        <v>145</v>
      </c>
      <c r="C213" s="10" t="s">
        <v>208</v>
      </c>
      <c r="D213" s="11">
        <f>D214+D222</f>
        <v>28975059.259999998</v>
      </c>
      <c r="E213" s="2"/>
    </row>
    <row r="214" spans="1:5" ht="27" x14ac:dyDescent="0.3">
      <c r="A214" s="9" t="s">
        <v>221</v>
      </c>
      <c r="B214" s="8" t="s">
        <v>145</v>
      </c>
      <c r="C214" s="10" t="s">
        <v>211</v>
      </c>
      <c r="D214" s="11">
        <f>D215+D216+D217+D218+D219+D220+D221</f>
        <v>25204662</v>
      </c>
      <c r="E214" s="2"/>
    </row>
    <row r="215" spans="1:5" ht="40.200000000000003" x14ac:dyDescent="0.3">
      <c r="A215" s="9" t="s">
        <v>280</v>
      </c>
      <c r="B215" s="8" t="s">
        <v>145</v>
      </c>
      <c r="C215" s="10" t="s">
        <v>281</v>
      </c>
      <c r="D215" s="11">
        <v>633339</v>
      </c>
      <c r="E215" s="2"/>
    </row>
    <row r="216" spans="1:5" ht="27" x14ac:dyDescent="0.3">
      <c r="A216" s="9" t="s">
        <v>410</v>
      </c>
      <c r="B216" s="8" t="s">
        <v>145</v>
      </c>
      <c r="C216" s="10" t="s">
        <v>411</v>
      </c>
      <c r="D216" s="11">
        <v>8911307</v>
      </c>
      <c r="E216" s="2"/>
    </row>
    <row r="217" spans="1:5" ht="27" x14ac:dyDescent="0.3">
      <c r="A217" s="9" t="s">
        <v>412</v>
      </c>
      <c r="B217" s="8" t="s">
        <v>145</v>
      </c>
      <c r="C217" s="10" t="s">
        <v>282</v>
      </c>
      <c r="D217" s="11">
        <v>4732995</v>
      </c>
      <c r="E217" s="2"/>
    </row>
    <row r="218" spans="1:5" ht="53.4" x14ac:dyDescent="0.3">
      <c r="A218" s="9" t="s">
        <v>413</v>
      </c>
      <c r="B218" s="8" t="s">
        <v>145</v>
      </c>
      <c r="C218" s="10" t="s">
        <v>282</v>
      </c>
      <c r="D218" s="11">
        <v>82090</v>
      </c>
      <c r="E218" s="2"/>
    </row>
    <row r="219" spans="1:5" ht="40.200000000000003" x14ac:dyDescent="0.3">
      <c r="A219" s="9" t="s">
        <v>414</v>
      </c>
      <c r="B219" s="8" t="s">
        <v>145</v>
      </c>
      <c r="C219" s="10" t="s">
        <v>415</v>
      </c>
      <c r="D219" s="11">
        <v>5551029</v>
      </c>
      <c r="E219" s="2"/>
    </row>
    <row r="220" spans="1:5" ht="66.599999999999994" x14ac:dyDescent="0.3">
      <c r="A220" s="9" t="s">
        <v>416</v>
      </c>
      <c r="B220" s="8" t="s">
        <v>145</v>
      </c>
      <c r="C220" s="10" t="s">
        <v>417</v>
      </c>
      <c r="D220" s="11">
        <v>293902</v>
      </c>
      <c r="E220" s="2"/>
    </row>
    <row r="221" spans="1:5" ht="40.200000000000003" x14ac:dyDescent="0.3">
      <c r="A221" s="9" t="s">
        <v>418</v>
      </c>
      <c r="B221" s="8" t="s">
        <v>145</v>
      </c>
      <c r="C221" s="10" t="s">
        <v>419</v>
      </c>
      <c r="D221" s="11">
        <v>5000000</v>
      </c>
      <c r="E221" s="2"/>
    </row>
    <row r="222" spans="1:5" ht="15.6" x14ac:dyDescent="0.3">
      <c r="A222" s="9" t="s">
        <v>222</v>
      </c>
      <c r="B222" s="8" t="s">
        <v>145</v>
      </c>
      <c r="C222" s="10" t="s">
        <v>11</v>
      </c>
      <c r="D222" s="11">
        <f>D223</f>
        <v>3770397.26</v>
      </c>
      <c r="E222" s="2"/>
    </row>
    <row r="223" spans="1:5" ht="79.8" x14ac:dyDescent="0.3">
      <c r="A223" s="9" t="s">
        <v>146</v>
      </c>
      <c r="B223" s="8" t="s">
        <v>145</v>
      </c>
      <c r="C223" s="10" t="s">
        <v>326</v>
      </c>
      <c r="D223" s="11">
        <v>3770397.26</v>
      </c>
      <c r="E223" s="2"/>
    </row>
    <row r="224" spans="1:5" ht="27" x14ac:dyDescent="0.3">
      <c r="A224" s="9" t="s">
        <v>327</v>
      </c>
      <c r="B224" s="8" t="s">
        <v>145</v>
      </c>
      <c r="C224" s="10" t="s">
        <v>328</v>
      </c>
      <c r="D224" s="11">
        <v>1112022.97</v>
      </c>
      <c r="E224" s="2"/>
    </row>
    <row r="225" spans="1:5" ht="27" x14ac:dyDescent="0.3">
      <c r="A225" s="5" t="s">
        <v>147</v>
      </c>
      <c r="B225" s="6" t="s">
        <v>148</v>
      </c>
      <c r="C225" s="7"/>
      <c r="D225" s="12">
        <f>D226+D234</f>
        <v>96735867.700000003</v>
      </c>
      <c r="E225" s="2"/>
    </row>
    <row r="226" spans="1:5" ht="15.6" x14ac:dyDescent="0.3">
      <c r="A226" s="9" t="s">
        <v>184</v>
      </c>
      <c r="B226" s="8" t="s">
        <v>148</v>
      </c>
      <c r="C226" s="10" t="s">
        <v>185</v>
      </c>
      <c r="D226" s="11">
        <f>D227+D231</f>
        <v>3062.98</v>
      </c>
      <c r="E226" s="2"/>
    </row>
    <row r="227" spans="1:5" ht="27" x14ac:dyDescent="0.3">
      <c r="A227" s="9" t="s">
        <v>199</v>
      </c>
      <c r="B227" s="8" t="s">
        <v>148</v>
      </c>
      <c r="C227" s="10" t="s">
        <v>200</v>
      </c>
      <c r="D227" s="11">
        <f>D228</f>
        <v>3062.84</v>
      </c>
      <c r="E227" s="2"/>
    </row>
    <row r="228" spans="1:5" ht="15.6" x14ac:dyDescent="0.3">
      <c r="A228" s="9" t="s">
        <v>201</v>
      </c>
      <c r="B228" s="8" t="s">
        <v>148</v>
      </c>
      <c r="C228" s="10" t="s">
        <v>202</v>
      </c>
      <c r="D228" s="11">
        <f>D229</f>
        <v>3062.84</v>
      </c>
      <c r="E228" s="2"/>
    </row>
    <row r="229" spans="1:5" ht="15.6" x14ac:dyDescent="0.3">
      <c r="A229" s="9" t="s">
        <v>203</v>
      </c>
      <c r="B229" s="8" t="s">
        <v>148</v>
      </c>
      <c r="C229" s="10" t="s">
        <v>204</v>
      </c>
      <c r="D229" s="11">
        <f>D230</f>
        <v>3062.84</v>
      </c>
      <c r="E229" s="2"/>
    </row>
    <row r="230" spans="1:5" ht="27" x14ac:dyDescent="0.3">
      <c r="A230" s="9" t="s">
        <v>149</v>
      </c>
      <c r="B230" s="8" t="s">
        <v>148</v>
      </c>
      <c r="C230" s="10" t="s">
        <v>150</v>
      </c>
      <c r="D230" s="11">
        <v>3062.84</v>
      </c>
      <c r="E230" s="2"/>
    </row>
    <row r="231" spans="1:5" ht="15.6" x14ac:dyDescent="0.3">
      <c r="A231" s="9" t="s">
        <v>319</v>
      </c>
      <c r="B231" s="8" t="s">
        <v>148</v>
      </c>
      <c r="C231" s="10" t="s">
        <v>322</v>
      </c>
      <c r="D231" s="11">
        <f>D232</f>
        <v>0.14000000000000001</v>
      </c>
      <c r="E231" s="2"/>
    </row>
    <row r="232" spans="1:5" ht="15.6" x14ac:dyDescent="0.3">
      <c r="A232" s="9" t="s">
        <v>320</v>
      </c>
      <c r="B232" s="8" t="s">
        <v>148</v>
      </c>
      <c r="C232" s="10" t="s">
        <v>323</v>
      </c>
      <c r="D232" s="11">
        <f>D233</f>
        <v>0.14000000000000001</v>
      </c>
      <c r="E232" s="2"/>
    </row>
    <row r="233" spans="1:5" ht="27" x14ac:dyDescent="0.3">
      <c r="A233" s="9" t="s">
        <v>321</v>
      </c>
      <c r="B233" s="8" t="s">
        <v>148</v>
      </c>
      <c r="C233" s="10" t="s">
        <v>324</v>
      </c>
      <c r="D233" s="11">
        <v>0.14000000000000001</v>
      </c>
      <c r="E233" s="2"/>
    </row>
    <row r="234" spans="1:5" ht="15.6" x14ac:dyDescent="0.3">
      <c r="A234" s="9" t="s">
        <v>205</v>
      </c>
      <c r="B234" s="8" t="s">
        <v>148</v>
      </c>
      <c r="C234" s="10" t="s">
        <v>206</v>
      </c>
      <c r="D234" s="11">
        <f>D235+D250</f>
        <v>96732804.719999999</v>
      </c>
      <c r="E234" s="2"/>
    </row>
    <row r="235" spans="1:5" ht="40.200000000000003" x14ac:dyDescent="0.3">
      <c r="A235" s="9" t="s">
        <v>207</v>
      </c>
      <c r="B235" s="8" t="s">
        <v>148</v>
      </c>
      <c r="C235" s="10" t="s">
        <v>208</v>
      </c>
      <c r="D235" s="11">
        <f>D236</f>
        <v>96735867.560000002</v>
      </c>
      <c r="E235" s="2"/>
    </row>
    <row r="236" spans="1:5" ht="27" x14ac:dyDescent="0.3">
      <c r="A236" s="9" t="s">
        <v>209</v>
      </c>
      <c r="B236" s="8" t="s">
        <v>148</v>
      </c>
      <c r="C236" s="10" t="s">
        <v>2</v>
      </c>
      <c r="D236" s="11">
        <f>D237+D238+D239+D241+D242+D243+D244+D245+D248+D249+D240+D246+D247</f>
        <v>96735867.560000002</v>
      </c>
      <c r="E236" s="2"/>
    </row>
    <row r="237" spans="1:5" ht="40.200000000000003" x14ac:dyDescent="0.3">
      <c r="A237" s="9" t="s">
        <v>151</v>
      </c>
      <c r="B237" s="8" t="s">
        <v>148</v>
      </c>
      <c r="C237" s="10" t="s">
        <v>152</v>
      </c>
      <c r="D237" s="11">
        <v>621000</v>
      </c>
      <c r="E237" s="2"/>
    </row>
    <row r="238" spans="1:5" ht="53.4" x14ac:dyDescent="0.3">
      <c r="A238" s="9" t="s">
        <v>153</v>
      </c>
      <c r="B238" s="8" t="s">
        <v>148</v>
      </c>
      <c r="C238" s="10" t="s">
        <v>154</v>
      </c>
      <c r="D238" s="11">
        <v>8196799</v>
      </c>
      <c r="E238" s="2"/>
    </row>
    <row r="239" spans="1:5" ht="72.599999999999994" customHeight="1" x14ac:dyDescent="0.3">
      <c r="A239" s="9" t="s">
        <v>283</v>
      </c>
      <c r="B239" s="8" t="s">
        <v>148</v>
      </c>
      <c r="C239" s="10" t="s">
        <v>155</v>
      </c>
      <c r="D239" s="11">
        <v>276132</v>
      </c>
      <c r="E239" s="2"/>
    </row>
    <row r="240" spans="1:5" ht="72.599999999999994" customHeight="1" x14ac:dyDescent="0.3">
      <c r="A240" s="9" t="s">
        <v>284</v>
      </c>
      <c r="B240" s="8" t="s">
        <v>148</v>
      </c>
      <c r="C240" s="10" t="s">
        <v>285</v>
      </c>
      <c r="D240" s="11">
        <v>7592424</v>
      </c>
      <c r="E240" s="2"/>
    </row>
    <row r="241" spans="1:5" ht="66.599999999999994" x14ac:dyDescent="0.3">
      <c r="A241" s="9" t="s">
        <v>156</v>
      </c>
      <c r="B241" s="8" t="s">
        <v>148</v>
      </c>
      <c r="C241" s="10" t="s">
        <v>157</v>
      </c>
      <c r="D241" s="11">
        <v>258000</v>
      </c>
      <c r="E241" s="2"/>
    </row>
    <row r="242" spans="1:5" ht="79.8" x14ac:dyDescent="0.3">
      <c r="A242" s="9" t="s">
        <v>158</v>
      </c>
      <c r="B242" s="8" t="s">
        <v>148</v>
      </c>
      <c r="C242" s="10" t="s">
        <v>159</v>
      </c>
      <c r="D242" s="11">
        <v>25596330.879999999</v>
      </c>
      <c r="E242" s="2"/>
    </row>
    <row r="243" spans="1:5" ht="66.599999999999994" x14ac:dyDescent="0.3">
      <c r="A243" s="9" t="s">
        <v>160</v>
      </c>
      <c r="B243" s="8" t="s">
        <v>148</v>
      </c>
      <c r="C243" s="10" t="s">
        <v>161</v>
      </c>
      <c r="D243" s="11">
        <v>10894136</v>
      </c>
      <c r="E243" s="2"/>
    </row>
    <row r="244" spans="1:5" ht="66.599999999999994" x14ac:dyDescent="0.3">
      <c r="A244" s="9" t="s">
        <v>162</v>
      </c>
      <c r="B244" s="8" t="s">
        <v>148</v>
      </c>
      <c r="C244" s="10" t="s">
        <v>163</v>
      </c>
      <c r="D244" s="11">
        <v>126967.82</v>
      </c>
      <c r="E244" s="2"/>
    </row>
    <row r="245" spans="1:5" ht="40.200000000000003" x14ac:dyDescent="0.3">
      <c r="A245" s="9" t="s">
        <v>164</v>
      </c>
      <c r="B245" s="8" t="s">
        <v>148</v>
      </c>
      <c r="C245" s="10" t="s">
        <v>165</v>
      </c>
      <c r="D245" s="11">
        <v>3003852.52</v>
      </c>
      <c r="E245" s="2"/>
    </row>
    <row r="246" spans="1:5" ht="39.6" x14ac:dyDescent="0.3">
      <c r="A246" s="30" t="s">
        <v>286</v>
      </c>
      <c r="B246" s="31">
        <v>344</v>
      </c>
      <c r="C246" s="10" t="s">
        <v>287</v>
      </c>
      <c r="D246" s="11">
        <v>27544873.390000001</v>
      </c>
      <c r="E246" s="2"/>
    </row>
    <row r="247" spans="1:5" ht="39.6" x14ac:dyDescent="0.3">
      <c r="A247" s="30" t="s">
        <v>329</v>
      </c>
      <c r="B247" s="31">
        <v>344</v>
      </c>
      <c r="C247" s="10" t="s">
        <v>420</v>
      </c>
      <c r="D247" s="11">
        <v>2506944</v>
      </c>
      <c r="E247" s="2"/>
    </row>
    <row r="248" spans="1:5" ht="53.4" x14ac:dyDescent="0.3">
      <c r="A248" s="9" t="s">
        <v>166</v>
      </c>
      <c r="B248" s="8" t="s">
        <v>148</v>
      </c>
      <c r="C248" s="10" t="s">
        <v>167</v>
      </c>
      <c r="D248" s="11">
        <v>25244</v>
      </c>
      <c r="E248" s="2"/>
    </row>
    <row r="249" spans="1:5" ht="40.200000000000003" x14ac:dyDescent="0.3">
      <c r="A249" s="9" t="s">
        <v>168</v>
      </c>
      <c r="B249" s="8" t="s">
        <v>148</v>
      </c>
      <c r="C249" s="10" t="s">
        <v>169</v>
      </c>
      <c r="D249" s="11">
        <v>10093163.949999999</v>
      </c>
      <c r="E249" s="2"/>
    </row>
    <row r="250" spans="1:5" ht="53.4" x14ac:dyDescent="0.3">
      <c r="A250" s="9" t="s">
        <v>170</v>
      </c>
      <c r="B250" s="8" t="s">
        <v>148</v>
      </c>
      <c r="C250" s="10" t="s">
        <v>223</v>
      </c>
      <c r="D250" s="11">
        <f>D251</f>
        <v>-3062.84</v>
      </c>
      <c r="E250" s="2"/>
    </row>
    <row r="251" spans="1:5" ht="53.4" x14ac:dyDescent="0.3">
      <c r="A251" s="9" t="s">
        <v>171</v>
      </c>
      <c r="B251" s="8" t="s">
        <v>148</v>
      </c>
      <c r="C251" s="10" t="s">
        <v>172</v>
      </c>
      <c r="D251" s="11">
        <f>D253+D252</f>
        <v>-3062.84</v>
      </c>
      <c r="E251" s="2"/>
    </row>
    <row r="252" spans="1:5" ht="53.4" x14ac:dyDescent="0.3">
      <c r="A252" s="9" t="s">
        <v>421</v>
      </c>
      <c r="B252" s="8" t="s">
        <v>148</v>
      </c>
      <c r="C252" s="10" t="s">
        <v>422</v>
      </c>
      <c r="D252" s="11">
        <v>-2316.13</v>
      </c>
      <c r="E252" s="2"/>
    </row>
    <row r="253" spans="1:5" ht="66.599999999999994" x14ac:dyDescent="0.3">
      <c r="A253" s="9" t="s">
        <v>173</v>
      </c>
      <c r="B253" s="8" t="s">
        <v>148</v>
      </c>
      <c r="C253" s="10" t="s">
        <v>174</v>
      </c>
      <c r="D253" s="11">
        <v>-746.71</v>
      </c>
      <c r="E253" s="2"/>
    </row>
    <row r="254" spans="1:5" ht="15.6" x14ac:dyDescent="0.3">
      <c r="A254" s="29" t="s">
        <v>289</v>
      </c>
      <c r="B254" s="6" t="s">
        <v>288</v>
      </c>
      <c r="C254" s="7"/>
      <c r="D254" s="12">
        <f>D255</f>
        <v>10200.02</v>
      </c>
      <c r="E254" s="2"/>
    </row>
    <row r="255" spans="1:5" ht="15.6" x14ac:dyDescent="0.3">
      <c r="A255" s="9" t="s">
        <v>184</v>
      </c>
      <c r="B255" s="8" t="s">
        <v>288</v>
      </c>
      <c r="C255" s="10" t="s">
        <v>185</v>
      </c>
      <c r="D255" s="11">
        <f>D256</f>
        <v>10200.02</v>
      </c>
      <c r="E255" s="2"/>
    </row>
    <row r="256" spans="1:5" ht="15.6" x14ac:dyDescent="0.3">
      <c r="A256" s="9" t="s">
        <v>194</v>
      </c>
      <c r="B256" s="8" t="s">
        <v>288</v>
      </c>
      <c r="C256" s="10" t="s">
        <v>195</v>
      </c>
      <c r="D256" s="11">
        <f>D257+D262+D260+D261</f>
        <v>10200.02</v>
      </c>
      <c r="E256" s="2"/>
    </row>
    <row r="257" spans="1:5" ht="57.6" customHeight="1" x14ac:dyDescent="0.3">
      <c r="A257" s="9" t="s">
        <v>290</v>
      </c>
      <c r="B257" s="8" t="s">
        <v>288</v>
      </c>
      <c r="C257" s="10" t="s">
        <v>291</v>
      </c>
      <c r="D257" s="11">
        <f>D258</f>
        <v>3700.02</v>
      </c>
      <c r="E257" s="2"/>
    </row>
    <row r="258" spans="1:5" ht="85.8" customHeight="1" x14ac:dyDescent="0.3">
      <c r="A258" s="9" t="s">
        <v>292</v>
      </c>
      <c r="B258" s="8" t="s">
        <v>288</v>
      </c>
      <c r="C258" s="10" t="s">
        <v>293</v>
      </c>
      <c r="D258" s="11">
        <f>D259</f>
        <v>3700.02</v>
      </c>
      <c r="E258" s="2"/>
    </row>
    <row r="259" spans="1:5" ht="119.4" x14ac:dyDescent="0.3">
      <c r="A259" s="9" t="s">
        <v>294</v>
      </c>
      <c r="B259" s="8" t="s">
        <v>288</v>
      </c>
      <c r="C259" s="10" t="s">
        <v>295</v>
      </c>
      <c r="D259" s="11">
        <v>3700.02</v>
      </c>
      <c r="E259" s="2"/>
    </row>
    <row r="260" spans="1:5" ht="93" x14ac:dyDescent="0.3">
      <c r="A260" s="9" t="s">
        <v>330</v>
      </c>
      <c r="B260" s="8" t="s">
        <v>288</v>
      </c>
      <c r="C260" s="10" t="s">
        <v>335</v>
      </c>
      <c r="D260" s="11">
        <v>5000</v>
      </c>
      <c r="E260" s="2"/>
    </row>
    <row r="261" spans="1:5" ht="79.8" x14ac:dyDescent="0.3">
      <c r="A261" s="9" t="s">
        <v>336</v>
      </c>
      <c r="B261" s="8" t="s">
        <v>288</v>
      </c>
      <c r="C261" s="10" t="s">
        <v>423</v>
      </c>
      <c r="D261" s="11">
        <v>1000</v>
      </c>
      <c r="E261" s="2"/>
    </row>
    <row r="262" spans="1:5" ht="68.400000000000006" customHeight="1" x14ac:dyDescent="0.3">
      <c r="A262" s="9" t="s">
        <v>296</v>
      </c>
      <c r="B262" s="8" t="s">
        <v>288</v>
      </c>
      <c r="C262" s="10" t="s">
        <v>297</v>
      </c>
      <c r="D262" s="11">
        <f>D263</f>
        <v>500</v>
      </c>
      <c r="E262" s="2"/>
    </row>
    <row r="263" spans="1:5" ht="84.6" customHeight="1" x14ac:dyDescent="0.3">
      <c r="A263" s="9" t="s">
        <v>298</v>
      </c>
      <c r="B263" s="8" t="s">
        <v>288</v>
      </c>
      <c r="C263" s="10" t="s">
        <v>331</v>
      </c>
      <c r="D263" s="11">
        <v>500</v>
      </c>
      <c r="E263" s="2"/>
    </row>
    <row r="264" spans="1:5" ht="30" customHeight="1" x14ac:dyDescent="0.3">
      <c r="A264" s="29" t="s">
        <v>299</v>
      </c>
      <c r="B264" s="6" t="s">
        <v>300</v>
      </c>
      <c r="C264" s="7"/>
      <c r="D264" s="12">
        <f>D265</f>
        <v>190280.24000000002</v>
      </c>
      <c r="E264" s="2"/>
    </row>
    <row r="265" spans="1:5" x14ac:dyDescent="0.3">
      <c r="A265" s="9" t="s">
        <v>184</v>
      </c>
      <c r="B265" s="8" t="s">
        <v>300</v>
      </c>
      <c r="C265" s="10" t="s">
        <v>185</v>
      </c>
      <c r="D265" s="11">
        <f>D266</f>
        <v>190280.24000000002</v>
      </c>
    </row>
    <row r="266" spans="1:5" x14ac:dyDescent="0.3">
      <c r="A266" s="9" t="s">
        <v>194</v>
      </c>
      <c r="B266" s="8" t="s">
        <v>300</v>
      </c>
      <c r="C266" s="10" t="s">
        <v>195</v>
      </c>
      <c r="D266" s="11">
        <f>D267+D271+D276+D279+D284+D273+D275+D278+D274</f>
        <v>190280.24000000002</v>
      </c>
    </row>
    <row r="267" spans="1:5" ht="90" customHeight="1" x14ac:dyDescent="0.3">
      <c r="A267" s="13" t="s">
        <v>424</v>
      </c>
      <c r="B267" s="14">
        <v>765</v>
      </c>
      <c r="C267" s="14" t="s">
        <v>291</v>
      </c>
      <c r="D267" s="16">
        <f>D269+D268+D270</f>
        <v>20000</v>
      </c>
    </row>
    <row r="268" spans="1:5" ht="123" customHeight="1" x14ac:dyDescent="0.3">
      <c r="A268" s="13" t="s">
        <v>425</v>
      </c>
      <c r="B268" s="14">
        <v>765</v>
      </c>
      <c r="C268" s="15" t="s">
        <v>426</v>
      </c>
      <c r="D268" s="16">
        <v>12000</v>
      </c>
    </row>
    <row r="269" spans="1:5" ht="111" x14ac:dyDescent="0.3">
      <c r="A269" s="13" t="s">
        <v>332</v>
      </c>
      <c r="B269" s="14">
        <v>765</v>
      </c>
      <c r="C269" s="15" t="s">
        <v>333</v>
      </c>
      <c r="D269" s="16">
        <v>5000</v>
      </c>
    </row>
    <row r="270" spans="1:5" ht="130.80000000000001" customHeight="1" x14ac:dyDescent="0.3">
      <c r="A270" s="13" t="s">
        <v>427</v>
      </c>
      <c r="B270" s="14">
        <v>765</v>
      </c>
      <c r="C270" s="15" t="s">
        <v>428</v>
      </c>
      <c r="D270" s="16">
        <v>3000</v>
      </c>
    </row>
    <row r="271" spans="1:5" ht="97.2" x14ac:dyDescent="0.3">
      <c r="A271" s="13" t="s">
        <v>301</v>
      </c>
      <c r="B271" s="15">
        <v>765</v>
      </c>
      <c r="C271" s="15" t="s">
        <v>302</v>
      </c>
      <c r="D271" s="16">
        <f>D272</f>
        <v>10000.27</v>
      </c>
    </row>
    <row r="272" spans="1:5" ht="124.8" x14ac:dyDescent="0.3">
      <c r="A272" s="13" t="s">
        <v>334</v>
      </c>
      <c r="B272" s="15">
        <v>765</v>
      </c>
      <c r="C272" s="15" t="s">
        <v>335</v>
      </c>
      <c r="D272" s="16">
        <v>10000.27</v>
      </c>
    </row>
    <row r="273" spans="1:4" ht="97.2" x14ac:dyDescent="0.3">
      <c r="A273" s="13" t="s">
        <v>336</v>
      </c>
      <c r="B273" s="15" t="s">
        <v>300</v>
      </c>
      <c r="C273" s="15" t="s">
        <v>423</v>
      </c>
      <c r="D273" s="16">
        <v>4000</v>
      </c>
    </row>
    <row r="274" spans="1:4" ht="97.2" x14ac:dyDescent="0.3">
      <c r="A274" s="13" t="s">
        <v>336</v>
      </c>
      <c r="B274" s="15" t="s">
        <v>300</v>
      </c>
      <c r="C274" s="15" t="s">
        <v>429</v>
      </c>
      <c r="D274" s="16">
        <v>30000</v>
      </c>
    </row>
    <row r="275" spans="1:4" ht="97.2" x14ac:dyDescent="0.3">
      <c r="A275" s="13" t="s">
        <v>430</v>
      </c>
      <c r="B275" s="15" t="s">
        <v>300</v>
      </c>
      <c r="C275" s="15" t="s">
        <v>431</v>
      </c>
      <c r="D275" s="16">
        <v>2700</v>
      </c>
    </row>
    <row r="276" spans="1:4" ht="85.2" customHeight="1" x14ac:dyDescent="0.3">
      <c r="A276" s="13" t="s">
        <v>303</v>
      </c>
      <c r="B276" s="15" t="s">
        <v>300</v>
      </c>
      <c r="C276" s="15" t="s">
        <v>304</v>
      </c>
      <c r="D276" s="16">
        <f>D277</f>
        <v>600</v>
      </c>
    </row>
    <row r="277" spans="1:4" ht="170.4" customHeight="1" x14ac:dyDescent="0.3">
      <c r="A277" s="13" t="s">
        <v>432</v>
      </c>
      <c r="B277" s="15" t="s">
        <v>300</v>
      </c>
      <c r="C277" s="15" t="s">
        <v>433</v>
      </c>
      <c r="D277" s="16">
        <v>600</v>
      </c>
    </row>
    <row r="278" spans="1:4" ht="108" customHeight="1" x14ac:dyDescent="0.3">
      <c r="A278" s="13" t="s">
        <v>337</v>
      </c>
      <c r="B278" s="15" t="s">
        <v>300</v>
      </c>
      <c r="C278" s="15" t="s">
        <v>338</v>
      </c>
      <c r="D278" s="16">
        <v>4500</v>
      </c>
    </row>
    <row r="279" spans="1:4" ht="69.599999999999994" x14ac:dyDescent="0.3">
      <c r="A279" s="13" t="s">
        <v>305</v>
      </c>
      <c r="B279" s="15" t="s">
        <v>300</v>
      </c>
      <c r="C279" s="15" t="s">
        <v>306</v>
      </c>
      <c r="D279" s="16">
        <f>D280+D281+D282+D283</f>
        <v>14673.24</v>
      </c>
    </row>
    <row r="280" spans="1:4" ht="207.6" x14ac:dyDescent="0.3">
      <c r="A280" s="13" t="s">
        <v>340</v>
      </c>
      <c r="B280" s="15" t="s">
        <v>300</v>
      </c>
      <c r="C280" s="15" t="s">
        <v>339</v>
      </c>
      <c r="D280" s="16">
        <v>11300</v>
      </c>
    </row>
    <row r="281" spans="1:4" ht="99.6" customHeight="1" x14ac:dyDescent="0.3">
      <c r="A281" s="13" t="s">
        <v>342</v>
      </c>
      <c r="B281" s="15" t="s">
        <v>300</v>
      </c>
      <c r="C281" s="15" t="s">
        <v>341</v>
      </c>
      <c r="D281" s="16">
        <v>-703.66</v>
      </c>
    </row>
    <row r="282" spans="1:4" ht="99.6" customHeight="1" x14ac:dyDescent="0.3">
      <c r="A282" s="13" t="s">
        <v>344</v>
      </c>
      <c r="B282" s="15" t="s">
        <v>300</v>
      </c>
      <c r="C282" s="15" t="s">
        <v>343</v>
      </c>
      <c r="D282" s="16">
        <v>3076.9</v>
      </c>
    </row>
    <row r="283" spans="1:4" ht="99.6" customHeight="1" x14ac:dyDescent="0.3">
      <c r="A283" s="13" t="s">
        <v>434</v>
      </c>
      <c r="B283" s="15" t="s">
        <v>300</v>
      </c>
      <c r="C283" s="15" t="s">
        <v>435</v>
      </c>
      <c r="D283" s="16">
        <v>1000</v>
      </c>
    </row>
    <row r="284" spans="1:4" ht="83.4" x14ac:dyDescent="0.3">
      <c r="A284" s="13" t="s">
        <v>296</v>
      </c>
      <c r="B284" s="15" t="s">
        <v>300</v>
      </c>
      <c r="C284" s="15" t="s">
        <v>297</v>
      </c>
      <c r="D284" s="16">
        <f>D286+D285+D287</f>
        <v>103806.73000000001</v>
      </c>
    </row>
    <row r="285" spans="1:4" ht="108" customHeight="1" x14ac:dyDescent="0.3">
      <c r="A285" s="13" t="s">
        <v>298</v>
      </c>
      <c r="B285" s="15" t="s">
        <v>300</v>
      </c>
      <c r="C285" s="15" t="s">
        <v>436</v>
      </c>
      <c r="D285" s="16">
        <v>50000</v>
      </c>
    </row>
    <row r="286" spans="1:4" ht="272.39999999999998" customHeight="1" x14ac:dyDescent="0.3">
      <c r="A286" s="13" t="s">
        <v>346</v>
      </c>
      <c r="B286" s="15" t="s">
        <v>300</v>
      </c>
      <c r="C286" s="15" t="s">
        <v>345</v>
      </c>
      <c r="D286" s="16">
        <v>-16296.34</v>
      </c>
    </row>
    <row r="287" spans="1:4" ht="102" customHeight="1" x14ac:dyDescent="0.3">
      <c r="A287" s="13" t="s">
        <v>347</v>
      </c>
      <c r="B287" s="15" t="s">
        <v>300</v>
      </c>
      <c r="C287" s="15" t="s">
        <v>331</v>
      </c>
      <c r="D287" s="16">
        <v>70103.070000000007</v>
      </c>
    </row>
    <row r="288" spans="1:4" x14ac:dyDescent="0.3">
      <c r="A288" s="17"/>
      <c r="B288" s="18"/>
      <c r="C288" s="18"/>
      <c r="D288" s="20"/>
    </row>
    <row r="289" spans="1:4" x14ac:dyDescent="0.3">
      <c r="A289" s="17"/>
      <c r="B289" s="18"/>
      <c r="C289" s="18"/>
      <c r="D289" s="20"/>
    </row>
    <row r="290" spans="1:4" x14ac:dyDescent="0.3">
      <c r="A290" s="17"/>
      <c r="B290" s="18"/>
      <c r="C290" s="18"/>
      <c r="D290" s="20"/>
    </row>
    <row r="291" spans="1:4" x14ac:dyDescent="0.3">
      <c r="A291" s="17"/>
      <c r="B291" s="18"/>
      <c r="C291" s="18"/>
      <c r="D291" s="20"/>
    </row>
    <row r="292" spans="1:4" x14ac:dyDescent="0.3">
      <c r="A292" s="17"/>
      <c r="B292" s="18"/>
      <c r="C292" s="18"/>
      <c r="D292" s="20"/>
    </row>
    <row r="293" spans="1:4" x14ac:dyDescent="0.3">
      <c r="A293" s="17"/>
      <c r="B293" s="18"/>
      <c r="C293" s="18"/>
      <c r="D293" s="20"/>
    </row>
    <row r="294" spans="1:4" x14ac:dyDescent="0.3">
      <c r="A294" s="17"/>
      <c r="B294" s="18"/>
      <c r="C294" s="18"/>
      <c r="D294" s="19"/>
    </row>
    <row r="295" spans="1:4" x14ac:dyDescent="0.3">
      <c r="A295" s="17"/>
      <c r="B295" s="17"/>
      <c r="C295" s="17"/>
      <c r="D295" s="17"/>
    </row>
    <row r="296" spans="1:4" x14ac:dyDescent="0.3">
      <c r="A296" s="17"/>
      <c r="B296" s="17"/>
      <c r="C296" s="17"/>
      <c r="D296" s="17"/>
    </row>
  </sheetData>
  <mergeCells count="8">
    <mergeCell ref="C1:D4"/>
    <mergeCell ref="A6:D6"/>
    <mergeCell ref="A7:D7"/>
    <mergeCell ref="A8:A10"/>
    <mergeCell ref="B8:C8"/>
    <mergeCell ref="D8:D10"/>
    <mergeCell ref="B9:B10"/>
    <mergeCell ref="C9:C10"/>
  </mergeCells>
  <phoneticPr fontId="0" type="noConversion"/>
  <pageMargins left="0.55118110236220474" right="0.15748031496062992" top="0.55118110236220474" bottom="0.35433070866141736" header="0.31496062992125984" footer="0.31496062992125984"/>
  <pageSetup paperSize="9" scale="85" firstPageNumber="2" orientation="portrait" useFirstPageNumber="1" r:id="rId1"/>
  <headerFooter>
    <oddHeader>&amp;R&amp;P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394B1FA7-1576-49EA-A85A-03708440A7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бюджета</vt:lpstr>
      <vt:lpstr>'Доходы бюджета'!Заголовки_для_печати</vt:lpstr>
      <vt:lpstr>'Доходы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Nesterova L.A.</dc:creator>
  <cp:lastModifiedBy>User</cp:lastModifiedBy>
  <cp:lastPrinted>2020-03-18T07:07:21Z</cp:lastPrinted>
  <dcterms:created xsi:type="dcterms:W3CDTF">2019-01-24T06:59:41Z</dcterms:created>
  <dcterms:modified xsi:type="dcterms:W3CDTF">2023-05-16T08:15:32Z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заксобрание1.xlsx</vt:lpwstr>
  </property>
  <property fmtid="{D5CDD505-2E9C-101B-9397-08002B2CF9AE}" pid="3" name="Название отчета">
    <vt:lpwstr>заксобрание1.xlsx</vt:lpwstr>
  </property>
  <property fmtid="{D5CDD505-2E9C-101B-9397-08002B2CF9AE}" pid="4" name="Версия клиента">
    <vt:lpwstr>18.2.6.28607</vt:lpwstr>
  </property>
  <property fmtid="{D5CDD505-2E9C-101B-9397-08002B2CF9AE}" pid="5" name="Версия базы">
    <vt:lpwstr>18.2.0.129690660</vt:lpwstr>
  </property>
  <property fmtid="{D5CDD505-2E9C-101B-9397-08002B2CF9AE}" pid="6" name="Тип сервера">
    <vt:lpwstr>MSSQL</vt:lpwstr>
  </property>
  <property fmtid="{D5CDD505-2E9C-101B-9397-08002B2CF9AE}" pid="7" name="Сервер">
    <vt:lpwstr>192.168.100.237</vt:lpwstr>
  </property>
  <property fmtid="{D5CDD505-2E9C-101B-9397-08002B2CF9AE}" pid="8" name="База">
    <vt:lpwstr>svod_smart</vt:lpwstr>
  </property>
  <property fmtid="{D5CDD505-2E9C-101B-9397-08002B2CF9AE}" pid="9" name="Пользователь">
    <vt:lpwstr>нестерова</vt:lpwstr>
  </property>
  <property fmtid="{D5CDD505-2E9C-101B-9397-08002B2CF9AE}" pid="10" name="Шаблон">
    <vt:lpwstr>заксобрание1</vt:lpwstr>
  </property>
  <property fmtid="{D5CDD505-2E9C-101B-9397-08002B2CF9AE}" pid="11" name="Локальная база">
    <vt:lpwstr>не используется</vt:lpwstr>
  </property>
</Properties>
</file>